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ИП 2017 г. рус" sheetId="1" r:id="rId1"/>
  </sheets>
  <definedNames>
    <definedName name="_xlnm.Print_Titles" localSheetId="0">'ИП 2017 г. рус'!$17:$21</definedName>
    <definedName name="_xlnm.Print_Area" localSheetId="0">'ИП 2017 г. рус'!$A$1:$Z$58</definedName>
  </definedNames>
  <calcPr fullCalcOnLoad="1"/>
</workbook>
</file>

<file path=xl/sharedStrings.xml><?xml version="1.0" encoding="utf-8"?>
<sst xmlns="http://schemas.openxmlformats.org/spreadsheetml/2006/main" count="190" uniqueCount="131">
  <si>
    <t>№ п/п</t>
  </si>
  <si>
    <t>Информация о плановых и фактических объемах предоставления регулируемых услуг (товаров, работ)</t>
  </si>
  <si>
    <t>Отчет о прибылях и убытках*</t>
  </si>
  <si>
    <t>Сумма инвестиционной программы (проекта)</t>
  </si>
  <si>
    <t>Информация о фактических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</si>
  <si>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</si>
  <si>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</si>
  <si>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</si>
  <si>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Наименование регулируемых услуг (товаров, работ) и обслуживаемая территория</t>
  </si>
  <si>
    <t>Наименование мероприятий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</si>
  <si>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</si>
  <si>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</si>
  <si>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</si>
  <si>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План</t>
  </si>
  <si>
    <t>Факт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</si>
  <si>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</si>
  <si>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</si>
  <si>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</si>
  <si>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</si>
  <si>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</si>
  <si>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 (проекта)</t>
  </si>
  <si>
    <t>Амортизация</t>
  </si>
  <si>
    <t>Прибыль</t>
  </si>
  <si>
    <t>план</t>
  </si>
  <si>
    <t>факт</t>
  </si>
  <si>
    <t>факт прошлого года</t>
  </si>
  <si>
    <t>факт текущего года</t>
  </si>
  <si>
    <t>Отклонение</t>
  </si>
  <si>
    <t>Причины отклонения</t>
  </si>
  <si>
    <t>Замена фарфоровой изоляции на ВЛ-110 кВ</t>
  </si>
  <si>
    <t>км</t>
  </si>
  <si>
    <t>ТП</t>
  </si>
  <si>
    <t>ПС</t>
  </si>
  <si>
    <t>шт</t>
  </si>
  <si>
    <t>Передача и распределение электроэнергии, г. Петропавловск, СКО</t>
  </si>
  <si>
    <t>Информация субъекта естественной монополии</t>
  </si>
  <si>
    <t xml:space="preserve">АО "Северо-Казахстанская Распределительная Электросетевая Компания" </t>
  </si>
  <si>
    <t>к Правилам утверждения инвестиционных</t>
  </si>
  <si>
    <t>программ (проектов) субъекта естественной</t>
  </si>
  <si>
    <t>монополии, их корректировки, а также</t>
  </si>
  <si>
    <t>форма</t>
  </si>
  <si>
    <t>Приложение 3</t>
  </si>
  <si>
    <r>
      <t>собственные средства</t>
    </r>
    <r>
      <rPr>
        <sz val="10"/>
        <color indexed="8"/>
        <rFont val="Times New Roman"/>
        <family val="1"/>
      </rPr>
      <t>***</t>
    </r>
  </si>
  <si>
    <t>проведения анализа информации об их исполнении № 194 от 30.12.2014 г.</t>
  </si>
  <si>
    <t>-</t>
  </si>
  <si>
    <t>Инвестиционная программа  Акционерного общества "Северо-Казахстанская Распределительная Электросетевая Компания"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</si>
  <si>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</si>
  <si>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</si>
  <si>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</si>
  <si>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</si>
  <si>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</si>
  <si>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</si>
  <si>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</si>
  <si>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</si>
  <si>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</si>
  <si>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</si>
  <si>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</si>
  <si>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</si>
  <si>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3.1</t>
  </si>
  <si>
    <t>3.2</t>
  </si>
  <si>
    <t>3.3</t>
  </si>
  <si>
    <t>4.1</t>
  </si>
  <si>
    <t>4.2</t>
  </si>
  <si>
    <t>4.3</t>
  </si>
  <si>
    <t>4.4</t>
  </si>
  <si>
    <t>Реконструкция кабельных линий в г. Петропавловске</t>
  </si>
  <si>
    <t>Реконструкция оборудования ТП 10/0,4 кВ с реконструкцией зданий</t>
  </si>
  <si>
    <t>Реконструкция ВЛ-10 кВ в г. Петропавловске</t>
  </si>
  <si>
    <t xml:space="preserve">Реконструкция ОРУ-110 кВ </t>
  </si>
  <si>
    <r>
      <t>Реконструкция ЗРУ-10 кВ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ПС 110/10 кВ №6</t>
    </r>
  </si>
  <si>
    <t>Капитальный ремонт трансформаторов с заменой высоковольтных вводов</t>
  </si>
  <si>
    <t>Замена грозотроса на ВЛ-110 кВ</t>
  </si>
  <si>
    <t>Проектирование строительства ВЛ-110 "Новомихайловка-Литейная"</t>
  </si>
  <si>
    <t>Разработка ПСД по реконструкции ВЛ-110 кВ "Советская-Полтавка"</t>
  </si>
  <si>
    <t>Реконструкция зданий мастерских участков  и монтёрских пунктов РЭС и РПБ.</t>
  </si>
  <si>
    <t>тыс. тенге</t>
  </si>
  <si>
    <t>2017 год</t>
  </si>
  <si>
    <t>Реконструкция ВЧ-связи</t>
  </si>
  <si>
    <t>Замена КТПН 100 кВА</t>
  </si>
  <si>
    <t>шт.</t>
  </si>
  <si>
    <t>Замена КТПН 160 кВА</t>
  </si>
  <si>
    <t>Замена КТПН  250 кВА</t>
  </si>
  <si>
    <t>Приобретение трансформатора 16 000 кВА</t>
  </si>
  <si>
    <t>Приобретение трансформатора 25 кВА</t>
  </si>
  <si>
    <t>Приобретение трансформатора  40 кВА</t>
  </si>
  <si>
    <t>Приобретение трансформатора 100 кВА</t>
  </si>
  <si>
    <t>Приобретение трансформатора 160 кВА</t>
  </si>
  <si>
    <t>Приобретение трансформатора 250 кВА</t>
  </si>
  <si>
    <t>об исполнении инвестиционной программы за 2017 год</t>
  </si>
  <si>
    <t>Совместный приказ ДКРЕМ по СКО и УЭиЖКХ СКО от 09.11.2015 г. № 131-ОД, с изменениями от с изменениями от 29.11.2017 г. №118-ОД</t>
  </si>
  <si>
    <t>4.5</t>
  </si>
  <si>
    <t>4.6</t>
  </si>
  <si>
    <t>1.11</t>
  </si>
  <si>
    <t>4.7</t>
  </si>
  <si>
    <t>Приобретение оргтехники</t>
  </si>
  <si>
    <t>Выполнение мероприятий инвестиционной программы позволило улучшить надежность энергосистемы, обеспечить стабильность установленных показателей эксплуатации электрических сетей, требуемые потребителями объем и качество электроэнергии.</t>
  </si>
  <si>
    <t>** - информация заполняется, в том числе, по иным показателям с учетом специфики отрасли (если предусмотрено в утвержденной инвестиционной программе (проекте));</t>
  </si>
  <si>
    <t>****- данная информация представляется с приложением подтверждающих документов по реализации инвестиционной программы (копии соответствующих договоров, контрактов, акты о приемке выполненных работ, справка о стоимости выполненных работ и затрат, счет-фактуры, акты-приемки в эксплуатацию государственных приемочных комиссий, внутренние накладные, внутренние приказы субъектов регулируемого рынка о вводе в эксплуатацию и принятии на баланс).</t>
  </si>
  <si>
    <t>142</t>
  </si>
  <si>
    <t xml:space="preserve">1 208 498,4
тыс.кВтч </t>
  </si>
  <si>
    <t>122</t>
  </si>
  <si>
    <t>Снижение аварийности,
-14,08  %</t>
  </si>
  <si>
    <t xml:space="preserve">1 235 309,1
тыс.кВтч </t>
  </si>
  <si>
    <t>Объем передачи и распределения электроэнергии, тыс.кВтч,  + 2,3%</t>
  </si>
  <si>
    <t xml:space="preserve">Приобретение оргтехники на сумму 6,887 млн.тенге а счёт экономии по статье тарифной сметы "стоимость нормативных  технических потерь эл. энергии" </t>
  </si>
  <si>
    <t>*** Источниками финансирования инвестиционной программы являются: амортизационные отчисления в размере 699,709 млн.тенге, прибыль предприятия за отчетный год в размере 330,557 млн.тенге (после налогообложения), экономия по статье тарифной сметы "стоимость нормативных  технических потерь электроэнергии" за 2016 год в размере 222,97 млн.тенге и собственные оборотные средства в размере 83,685 млн.тенге.</t>
  </si>
  <si>
    <t>Удорожание мерприятия за счет приобретения новых силовых трансформаторов 10/0,4 кВ, так как существующие силовые трансформаторы не прошли испытания.</t>
  </si>
  <si>
    <t>Удорожание стоимости оборудования у поставщика.</t>
  </si>
  <si>
    <t>В результате проработки рынка стоимости материалов, произошло удорожание ТМЦ выше, чем запланировано, уменьшение протяжённости за счёт оптимизации сетей.</t>
  </si>
  <si>
    <t>Увеличение затрат автотранспортных услуг по перевозке трансформатора на ПС 110/10 кВ № 6</t>
  </si>
  <si>
    <t>В результате проработки рынка, стоимость услуг на  выполнение подрядчиком проектно-изыскательских работ выше, чем предусмотрено проектом в связи с изменением прохождения плана трассы ВЛ.</t>
  </si>
  <si>
    <t xml:space="preserve">Внедрение АСКУЭ </t>
  </si>
  <si>
    <t>Увеличение стоимости грозотроса</t>
  </si>
  <si>
    <t>Экономия от закупа по цене ниже, чем запланировано.</t>
  </si>
  <si>
    <t>Снижение износа, 
- 1,4 %</t>
  </si>
  <si>
    <t>Снижение потерь, 
- 3,48 %</t>
  </si>
  <si>
    <t>В результате проработки рынка  оборудование РУ-10 кВ приобретено по ценам ниже, чем предусмотрено (без посредников). Съэкономленные средства перераспределены на выполнение мероприятий инвестиционной программы по которым произошло удорожание.</t>
  </si>
  <si>
    <t>Реконструкция ВЛ-0,4 кВ в г. Петропавловске и области</t>
  </si>
  <si>
    <t>1</t>
  </si>
  <si>
    <t>Реконструкция, в том числе</t>
  </si>
  <si>
    <t>2</t>
  </si>
  <si>
    <t>Мероприятия по энергосбережению, в том числе</t>
  </si>
  <si>
    <t>3</t>
  </si>
  <si>
    <t>Модернизация, в том числе</t>
  </si>
  <si>
    <t>4</t>
  </si>
  <si>
    <t>Замена электрооборудования, в том числе</t>
  </si>
  <si>
    <t>Увеличение затрат за счёт замены трансформаторного масла в количестве больше чем было предусмотрено.</t>
  </si>
  <si>
    <t>* - отчет о прибылях и убытках представляется согласно приложению 3 приказа Министра финансов Республики Казахстан от 28 июня 2017 года № 404 «Об утверждении перечня и форм годовой финансовой отчетности для публикации организациями публичного интереса (кроме финансовых организаций)»;</t>
  </si>
  <si>
    <t xml:space="preserve">Удорожание мероприятия в связи с необходимостью применения системы  АСКУЭ на  ТП 10/0,4 кВ  и успешной интеграции данных, с точек учета РРЭ установленных у бытовых потребителей города и области, в билинговую систему. </t>
  </si>
  <si>
    <t>Отклонение  в сторону увеличения затрат в результате  необходимости  выполнения благоустройства территории здания Шал Акына РЭС.</t>
  </si>
  <si>
    <t>Рост затрат связан с выполнением дополнительных проектно-изыскательских работ в связи с увеличением протяженности линий на 1,9 км по причине обхода участков препятствующих прокладке кабеля.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</si>
</sst>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[$-FC19]d\ mmmm\ yyyy\ &quot;г.&quot;"/>
    <numFmt numFmtId="179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42" fillId="0" borderId="0" xfId="0" applyNumberFormat="1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33" borderId="0" xfId="0" applyFont="1" applyFill="1" applyAlignment="1">
      <alignment/>
    </xf>
    <xf numFmtId="0" fontId="4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3" fontId="44" fillId="33" borderId="10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7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9" fontId="42" fillId="33" borderId="0" xfId="0" applyNumberFormat="1" applyFont="1" applyFill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46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3" fontId="46" fillId="33" borderId="10" xfId="0" applyNumberFormat="1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49" fontId="41" fillId="0" borderId="16" xfId="0" applyNumberFormat="1" applyFont="1" applyBorder="1" applyAlignment="1">
      <alignment horizontal="center" vertical="center" wrapText="1"/>
    </xf>
    <xf numFmtId="49" fontId="41" fillId="0" borderId="17" xfId="0" applyNumberFormat="1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176" fontId="45" fillId="33" borderId="16" xfId="0" applyNumberFormat="1" applyFont="1" applyFill="1" applyBorder="1" applyAlignment="1">
      <alignment horizontal="center" vertical="center" wrapText="1"/>
    </xf>
    <xf numFmtId="176" fontId="45" fillId="33" borderId="17" xfId="0" applyNumberFormat="1" applyFont="1" applyFill="1" applyBorder="1" applyAlignment="1">
      <alignment horizontal="center" vertical="center" wrapText="1"/>
    </xf>
    <xf numFmtId="3" fontId="45" fillId="33" borderId="16" xfId="0" applyNumberFormat="1" applyFont="1" applyFill="1" applyBorder="1" applyAlignment="1">
      <alignment horizontal="center" vertical="center" wrapText="1"/>
    </xf>
    <xf numFmtId="3" fontId="45" fillId="33" borderId="17" xfId="0" applyNumberFormat="1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0" fontId="42" fillId="33" borderId="0" xfId="0" applyFont="1" applyFill="1" applyAlignment="1">
      <alignment horizontal="right" vertical="center"/>
    </xf>
    <xf numFmtId="0" fontId="42" fillId="33" borderId="0" xfId="0" applyFont="1" applyFill="1" applyAlignment="1">
      <alignment horizontal="right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0" fontId="2" fillId="33" borderId="10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right"/>
    </xf>
    <xf numFmtId="0" fontId="47" fillId="0" borderId="0" xfId="0" applyFont="1" applyFill="1" applyAlignment="1">
      <alignment horizontal="left"/>
    </xf>
    <xf numFmtId="0" fontId="2" fillId="33" borderId="11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"/>
  <sheetViews>
    <sheetView tabSelected="1" view="pageBreakPreview" zoomScale="89" zoomScaleNormal="85" zoomScaleSheetLayoutView="89" zoomScalePageLayoutView="0" workbookViewId="0" topLeftCell="A1">
      <selection activeCell="AG39" sqref="AG39"/>
    </sheetView>
  </sheetViews>
  <sheetFormatPr defaultColWidth="9.140625" defaultRowHeight="15"/>
  <cols>
    <col min="1" max="1" width="5.28125" style="3" customWidth="1"/>
    <col min="2" max="2" width="9.8515625" style="4" customWidth="1"/>
    <col min="3" max="3" width="15.8515625" style="4" customWidth="1"/>
    <col min="4" max="4" width="9.421875" style="4" customWidth="1"/>
    <col min="5" max="6" width="6.00390625" style="4" customWidth="1"/>
    <col min="7" max="7" width="11.28125" style="4" customWidth="1"/>
    <col min="8" max="8" width="10.140625" style="4" customWidth="1"/>
    <col min="9" max="9" width="10.57421875" style="4" customWidth="1"/>
    <col min="10" max="10" width="11.7109375" style="4" bestFit="1" customWidth="1"/>
    <col min="11" max="11" width="11.00390625" style="4" customWidth="1"/>
    <col min="12" max="12" width="25.7109375" style="7" customWidth="1"/>
    <col min="13" max="14" width="9.140625" style="4" customWidth="1"/>
    <col min="15" max="15" width="9.57421875" style="4" customWidth="1"/>
    <col min="16" max="16" width="10.28125" style="4" customWidth="1"/>
    <col min="17" max="17" width="12.8515625" style="4" customWidth="1"/>
    <col min="18" max="18" width="11.28125" style="4" customWidth="1"/>
    <col min="19" max="20" width="11.00390625" style="4" customWidth="1"/>
    <col min="21" max="22" width="7.8515625" style="4" customWidth="1"/>
    <col min="23" max="23" width="8.57421875" style="4" customWidth="1"/>
    <col min="24" max="24" width="7.8515625" style="4" customWidth="1"/>
    <col min="25" max="25" width="15.57421875" style="4" customWidth="1"/>
    <col min="26" max="26" width="17.28125" style="4" customWidth="1"/>
    <col min="27" max="16384" width="9.140625" style="4" customWidth="1"/>
  </cols>
  <sheetData>
    <row r="1" spans="18:26" ht="12.75">
      <c r="R1" s="62" t="s">
        <v>41</v>
      </c>
      <c r="S1" s="62"/>
      <c r="T1" s="62"/>
      <c r="U1" s="62"/>
      <c r="V1" s="62"/>
      <c r="W1" s="62"/>
      <c r="X1" s="62"/>
      <c r="Y1" s="62"/>
      <c r="Z1" s="62"/>
    </row>
    <row r="2" spans="18:26" ht="15" customHeight="1">
      <c r="R2" s="63" t="s">
        <v>37</v>
      </c>
      <c r="S2" s="63"/>
      <c r="T2" s="63"/>
      <c r="U2" s="63"/>
      <c r="V2" s="63"/>
      <c r="W2" s="63"/>
      <c r="X2" s="63"/>
      <c r="Y2" s="63"/>
      <c r="Z2" s="63"/>
    </row>
    <row r="3" spans="18:26" ht="15" customHeight="1">
      <c r="R3" s="63" t="s">
        <v>38</v>
      </c>
      <c r="S3" s="63"/>
      <c r="T3" s="63"/>
      <c r="U3" s="63"/>
      <c r="V3" s="63"/>
      <c r="W3" s="63"/>
      <c r="X3" s="63"/>
      <c r="Y3" s="63"/>
      <c r="Z3" s="63"/>
    </row>
    <row r="4" spans="18:26" ht="15" customHeight="1">
      <c r="R4" s="63" t="s">
        <v>39</v>
      </c>
      <c r="S4" s="63"/>
      <c r="T4" s="63"/>
      <c r="U4" s="63"/>
      <c r="V4" s="63"/>
      <c r="W4" s="63"/>
      <c r="X4" s="63"/>
      <c r="Y4" s="63"/>
      <c r="Z4" s="63"/>
    </row>
    <row r="5" spans="18:26" ht="15" customHeight="1">
      <c r="R5" s="63" t="s">
        <v>43</v>
      </c>
      <c r="S5" s="63"/>
      <c r="T5" s="63"/>
      <c r="U5" s="63"/>
      <c r="V5" s="63"/>
      <c r="W5" s="63"/>
      <c r="X5" s="63"/>
      <c r="Y5" s="63"/>
      <c r="Z5" s="63"/>
    </row>
    <row r="6" spans="18:26" ht="12.75">
      <c r="R6" s="62" t="s">
        <v>40</v>
      </c>
      <c r="S6" s="62"/>
      <c r="T6" s="62"/>
      <c r="U6" s="62"/>
      <c r="V6" s="62"/>
      <c r="W6" s="62"/>
      <c r="X6" s="62"/>
      <c r="Y6" s="62"/>
      <c r="Z6" s="62"/>
    </row>
    <row r="9" spans="7:23" ht="12.75">
      <c r="G9" s="10"/>
      <c r="H9" s="10"/>
      <c r="I9" s="10"/>
      <c r="J9" s="10"/>
      <c r="K9" s="10"/>
      <c r="L9" s="15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7:23" ht="15.75">
      <c r="G10" s="57" t="s">
        <v>35</v>
      </c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</row>
    <row r="11" spans="7:23" ht="15.75">
      <c r="G11" s="65" t="s">
        <v>88</v>
      </c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</row>
    <row r="12" spans="7:23" ht="15.75"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</row>
    <row r="13" spans="7:23" ht="15.75">
      <c r="G13" s="66" t="s">
        <v>36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</row>
    <row r="14" spans="7:23" ht="15.75">
      <c r="G14" s="58" t="s">
        <v>89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</row>
    <row r="15" spans="7:23" ht="12.75"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</row>
    <row r="17" spans="1:26" ht="69" customHeight="1">
      <c r="A17" s="64" t="s">
        <v>0</v>
      </c>
      <c r="B17" s="59" t="s">
        <v>1</v>
      </c>
      <c r="C17" s="59"/>
      <c r="D17" s="59"/>
      <c r="E17" s="59"/>
      <c r="F17" s="59"/>
      <c r="G17" s="59"/>
      <c r="H17" s="59" t="s">
        <v>2</v>
      </c>
      <c r="I17" s="59" t="s">
        <v>3</v>
      </c>
      <c r="J17" s="59"/>
      <c r="K17" s="59"/>
      <c r="L17" s="59"/>
      <c r="M17" s="59" t="s">
        <v>4</v>
      </c>
      <c r="N17" s="59"/>
      <c r="O17" s="59"/>
      <c r="P17" s="59"/>
      <c r="Q17" s="59" t="s">
        <v>5</v>
      </c>
      <c r="R17" s="59"/>
      <c r="S17" s="59"/>
      <c r="T17" s="59"/>
      <c r="U17" s="59"/>
      <c r="V17" s="59"/>
      <c r="W17" s="59"/>
      <c r="X17" s="59"/>
      <c r="Y17" s="59" t="s">
        <v>6</v>
      </c>
      <c r="Z17" s="59" t="s">
        <v>7</v>
      </c>
    </row>
    <row r="18" spans="1:26" ht="119.25" customHeight="1">
      <c r="A18" s="64"/>
      <c r="B18" s="59" t="s">
        <v>8</v>
      </c>
      <c r="C18" s="59" t="s">
        <v>9</v>
      </c>
      <c r="D18" s="59" t="s">
        <v>10</v>
      </c>
      <c r="E18" s="59" t="s">
        <v>11</v>
      </c>
      <c r="F18" s="59"/>
      <c r="G18" s="59" t="s">
        <v>12</v>
      </c>
      <c r="H18" s="59"/>
      <c r="I18" s="59" t="s">
        <v>13</v>
      </c>
      <c r="J18" s="59" t="s">
        <v>14</v>
      </c>
      <c r="K18" s="59" t="s">
        <v>27</v>
      </c>
      <c r="L18" s="59" t="s">
        <v>28</v>
      </c>
      <c r="M18" s="38" t="s">
        <v>42</v>
      </c>
      <c r="N18" s="38"/>
      <c r="O18" s="59" t="s">
        <v>15</v>
      </c>
      <c r="P18" s="59" t="s">
        <v>16</v>
      </c>
      <c r="Q18" s="38" t="s">
        <v>17</v>
      </c>
      <c r="R18" s="38"/>
      <c r="S18" s="38" t="s">
        <v>18</v>
      </c>
      <c r="T18" s="38"/>
      <c r="U18" s="38" t="s">
        <v>19</v>
      </c>
      <c r="V18" s="38"/>
      <c r="W18" s="38" t="s">
        <v>20</v>
      </c>
      <c r="X18" s="38"/>
      <c r="Y18" s="59"/>
      <c r="Z18" s="59"/>
    </row>
    <row r="19" spans="1:26" ht="12.75">
      <c r="A19" s="64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38" t="s">
        <v>21</v>
      </c>
      <c r="N19" s="38" t="s">
        <v>22</v>
      </c>
      <c r="O19" s="59"/>
      <c r="P19" s="59"/>
      <c r="Q19" s="38"/>
      <c r="R19" s="38"/>
      <c r="S19" s="38"/>
      <c r="T19" s="38"/>
      <c r="U19" s="38"/>
      <c r="V19" s="38"/>
      <c r="W19" s="38"/>
      <c r="X19" s="38"/>
      <c r="Y19" s="59"/>
      <c r="Z19" s="59"/>
    </row>
    <row r="20" spans="1:26" ht="38.25">
      <c r="A20" s="64"/>
      <c r="B20" s="59"/>
      <c r="C20" s="59"/>
      <c r="D20" s="59"/>
      <c r="E20" s="30" t="s">
        <v>23</v>
      </c>
      <c r="F20" s="30" t="s">
        <v>24</v>
      </c>
      <c r="G20" s="59"/>
      <c r="H20" s="59"/>
      <c r="I20" s="59"/>
      <c r="J20" s="59"/>
      <c r="K20" s="59"/>
      <c r="L20" s="59"/>
      <c r="M20" s="38"/>
      <c r="N20" s="38"/>
      <c r="O20" s="59"/>
      <c r="P20" s="59"/>
      <c r="Q20" s="29" t="s">
        <v>25</v>
      </c>
      <c r="R20" s="29" t="s">
        <v>26</v>
      </c>
      <c r="S20" s="29" t="s">
        <v>25</v>
      </c>
      <c r="T20" s="29" t="s">
        <v>26</v>
      </c>
      <c r="U20" s="29" t="s">
        <v>23</v>
      </c>
      <c r="V20" s="29" t="s">
        <v>24</v>
      </c>
      <c r="W20" s="29" t="s">
        <v>25</v>
      </c>
      <c r="X20" s="29" t="s">
        <v>26</v>
      </c>
      <c r="Y20" s="59"/>
      <c r="Z20" s="59"/>
    </row>
    <row r="21" spans="1:26" s="5" customFormat="1" ht="12.75">
      <c r="A21" s="2">
        <v>1</v>
      </c>
      <c r="B21" s="12">
        <v>2</v>
      </c>
      <c r="C21" s="12">
        <v>3</v>
      </c>
      <c r="D21" s="12">
        <v>4</v>
      </c>
      <c r="E21" s="12">
        <v>5</v>
      </c>
      <c r="F21" s="12">
        <v>6</v>
      </c>
      <c r="G21" s="12">
        <v>7</v>
      </c>
      <c r="H21" s="12">
        <v>8</v>
      </c>
      <c r="I21" s="12">
        <v>9</v>
      </c>
      <c r="J21" s="12">
        <v>10</v>
      </c>
      <c r="K21" s="12">
        <v>11</v>
      </c>
      <c r="L21" s="12">
        <v>12</v>
      </c>
      <c r="M21" s="35">
        <v>13</v>
      </c>
      <c r="N21" s="35">
        <v>14</v>
      </c>
      <c r="O21" s="12">
        <v>15</v>
      </c>
      <c r="P21" s="12">
        <v>16</v>
      </c>
      <c r="Q21" s="35">
        <v>17</v>
      </c>
      <c r="R21" s="35">
        <v>18</v>
      </c>
      <c r="S21" s="35">
        <v>19</v>
      </c>
      <c r="T21" s="35">
        <v>20</v>
      </c>
      <c r="U21" s="35">
        <v>21</v>
      </c>
      <c r="V21" s="35">
        <v>22</v>
      </c>
      <c r="W21" s="35">
        <v>23</v>
      </c>
      <c r="X21" s="35">
        <v>24</v>
      </c>
      <c r="Y21" s="12">
        <v>25</v>
      </c>
      <c r="Z21" s="1">
        <v>26</v>
      </c>
    </row>
    <row r="22" spans="1:26" s="5" customFormat="1" ht="40.5" customHeight="1">
      <c r="A22" s="45"/>
      <c r="B22" s="41" t="s">
        <v>45</v>
      </c>
      <c r="C22" s="42"/>
      <c r="D22" s="48"/>
      <c r="E22" s="48"/>
      <c r="F22" s="48"/>
      <c r="G22" s="48"/>
      <c r="H22" s="48"/>
      <c r="I22" s="51">
        <f>I24+I36+I39+I44</f>
        <v>1293703.5</v>
      </c>
      <c r="J22" s="51">
        <v>1336921.133</v>
      </c>
      <c r="K22" s="53">
        <f>K24+K36+K39+K44</f>
        <v>43217.653579400096</v>
      </c>
      <c r="L22" s="55"/>
      <c r="M22" s="36">
        <v>699709</v>
      </c>
      <c r="N22" s="40">
        <v>330557</v>
      </c>
      <c r="O22" s="47"/>
      <c r="P22" s="47"/>
      <c r="Q22" s="20" t="s">
        <v>99</v>
      </c>
      <c r="R22" s="20" t="s">
        <v>102</v>
      </c>
      <c r="S22" s="32">
        <v>69.8</v>
      </c>
      <c r="T22" s="32">
        <v>68.4</v>
      </c>
      <c r="U22" s="32">
        <v>11.88</v>
      </c>
      <c r="V22" s="32">
        <v>8.4</v>
      </c>
      <c r="W22" s="11" t="s">
        <v>98</v>
      </c>
      <c r="X22" s="11" t="s">
        <v>100</v>
      </c>
      <c r="Y22" s="38"/>
      <c r="Z22" s="39" t="s">
        <v>95</v>
      </c>
    </row>
    <row r="23" spans="1:26" s="5" customFormat="1" ht="56.25" customHeight="1">
      <c r="A23" s="46"/>
      <c r="B23" s="43"/>
      <c r="C23" s="44"/>
      <c r="D23" s="49"/>
      <c r="E23" s="49"/>
      <c r="F23" s="49"/>
      <c r="G23" s="49"/>
      <c r="H23" s="49"/>
      <c r="I23" s="52"/>
      <c r="J23" s="52"/>
      <c r="K23" s="54"/>
      <c r="L23" s="56"/>
      <c r="M23" s="36"/>
      <c r="N23" s="40"/>
      <c r="O23" s="47"/>
      <c r="P23" s="47"/>
      <c r="Q23" s="68" t="s">
        <v>103</v>
      </c>
      <c r="R23" s="68"/>
      <c r="S23" s="68" t="s">
        <v>114</v>
      </c>
      <c r="T23" s="68"/>
      <c r="U23" s="68" t="s">
        <v>115</v>
      </c>
      <c r="V23" s="68"/>
      <c r="W23" s="69" t="s">
        <v>101</v>
      </c>
      <c r="X23" s="69"/>
      <c r="Y23" s="38"/>
      <c r="Z23" s="39"/>
    </row>
    <row r="24" spans="1:26" s="5" customFormat="1" ht="42" customHeight="1">
      <c r="A24" s="25" t="s">
        <v>118</v>
      </c>
      <c r="B24" s="50" t="s">
        <v>119</v>
      </c>
      <c r="C24" s="50"/>
      <c r="D24" s="35"/>
      <c r="E24" s="35"/>
      <c r="F24" s="35"/>
      <c r="G24" s="35"/>
      <c r="H24" s="35"/>
      <c r="I24" s="18">
        <f>SUM(I25:I35)</f>
        <v>719973.7999999999</v>
      </c>
      <c r="J24" s="18">
        <f>SUM(J25:J35)</f>
        <v>726175.2939444</v>
      </c>
      <c r="K24" s="18">
        <f>J24-I24</f>
        <v>6201.493944400107</v>
      </c>
      <c r="L24" s="35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8"/>
      <c r="Z24" s="39"/>
    </row>
    <row r="25" spans="1:26" ht="114.75">
      <c r="A25" s="31" t="s">
        <v>46</v>
      </c>
      <c r="B25" s="38" t="s">
        <v>34</v>
      </c>
      <c r="C25" s="8" t="s">
        <v>65</v>
      </c>
      <c r="D25" s="19" t="s">
        <v>30</v>
      </c>
      <c r="E25" s="32">
        <v>15</v>
      </c>
      <c r="F25" s="32">
        <v>16.897</v>
      </c>
      <c r="G25" s="29" t="s">
        <v>76</v>
      </c>
      <c r="H25" s="29"/>
      <c r="I25" s="34">
        <v>186563</v>
      </c>
      <c r="J25" s="34">
        <v>186588.4062244</v>
      </c>
      <c r="K25" s="33">
        <f>J25-I25</f>
        <v>25.406224400008796</v>
      </c>
      <c r="L25" s="8" t="s">
        <v>130</v>
      </c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8"/>
      <c r="Z25" s="39"/>
    </row>
    <row r="26" spans="1:26" ht="89.25">
      <c r="A26" s="31" t="s">
        <v>47</v>
      </c>
      <c r="B26" s="38"/>
      <c r="C26" s="8" t="s">
        <v>66</v>
      </c>
      <c r="D26" s="19" t="s">
        <v>31</v>
      </c>
      <c r="E26" s="32">
        <v>12</v>
      </c>
      <c r="F26" s="32">
        <v>12</v>
      </c>
      <c r="G26" s="29" t="s">
        <v>76</v>
      </c>
      <c r="H26" s="29"/>
      <c r="I26" s="34">
        <v>111239.34</v>
      </c>
      <c r="J26" s="34">
        <v>118287.07893</v>
      </c>
      <c r="K26" s="33">
        <f aca="true" t="shared" si="0" ref="K26:K51">J26-I26</f>
        <v>7047.738930000007</v>
      </c>
      <c r="L26" s="26" t="s">
        <v>106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8"/>
      <c r="Z26" s="39"/>
    </row>
    <row r="27" spans="1:26" ht="43.5" customHeight="1">
      <c r="A27" s="31" t="s">
        <v>48</v>
      </c>
      <c r="B27" s="38"/>
      <c r="C27" s="8" t="s">
        <v>67</v>
      </c>
      <c r="D27" s="19" t="s">
        <v>30</v>
      </c>
      <c r="E27" s="20">
        <v>9.7</v>
      </c>
      <c r="F27" s="32">
        <v>10.347</v>
      </c>
      <c r="G27" s="29" t="s">
        <v>76</v>
      </c>
      <c r="H27" s="29"/>
      <c r="I27" s="34">
        <v>53043</v>
      </c>
      <c r="J27" s="34">
        <v>53041.6916</v>
      </c>
      <c r="K27" s="33">
        <f t="shared" si="0"/>
        <v>-1.3084000000017113</v>
      </c>
      <c r="L27" s="8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8"/>
      <c r="Z27" s="39"/>
    </row>
    <row r="28" spans="1:26" ht="47.25" customHeight="1">
      <c r="A28" s="31" t="s">
        <v>49</v>
      </c>
      <c r="B28" s="38"/>
      <c r="C28" s="8" t="s">
        <v>68</v>
      </c>
      <c r="D28" s="21" t="s">
        <v>32</v>
      </c>
      <c r="E28" s="32">
        <v>1</v>
      </c>
      <c r="F28" s="32">
        <v>1</v>
      </c>
      <c r="G28" s="29" t="s">
        <v>76</v>
      </c>
      <c r="H28" s="29"/>
      <c r="I28" s="34">
        <v>116844.04</v>
      </c>
      <c r="J28" s="34">
        <v>118347.64084</v>
      </c>
      <c r="K28" s="33">
        <f t="shared" si="0"/>
        <v>1503.6008399999992</v>
      </c>
      <c r="L28" s="27" t="s">
        <v>107</v>
      </c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8"/>
      <c r="Z28" s="39"/>
    </row>
    <row r="29" spans="1:26" ht="139.5" customHeight="1">
      <c r="A29" s="31" t="s">
        <v>50</v>
      </c>
      <c r="B29" s="38"/>
      <c r="C29" s="22" t="s">
        <v>69</v>
      </c>
      <c r="D29" s="21" t="s">
        <v>32</v>
      </c>
      <c r="E29" s="32">
        <v>1</v>
      </c>
      <c r="F29" s="32">
        <v>1</v>
      </c>
      <c r="G29" s="29" t="s">
        <v>76</v>
      </c>
      <c r="H29" s="29"/>
      <c r="I29" s="17">
        <v>131826.77</v>
      </c>
      <c r="J29" s="17">
        <v>127440.91552</v>
      </c>
      <c r="K29" s="33">
        <f t="shared" si="0"/>
        <v>-4385.8544799999945</v>
      </c>
      <c r="L29" s="27" t="s">
        <v>116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8"/>
      <c r="Z29" s="39"/>
    </row>
    <row r="30" spans="1:26" ht="80.25" customHeight="1">
      <c r="A30" s="31" t="s">
        <v>51</v>
      </c>
      <c r="B30" s="38"/>
      <c r="C30" s="8" t="s">
        <v>70</v>
      </c>
      <c r="D30" s="19" t="s">
        <v>33</v>
      </c>
      <c r="E30" s="32">
        <v>1</v>
      </c>
      <c r="F30" s="32">
        <v>1</v>
      </c>
      <c r="G30" s="29" t="s">
        <v>76</v>
      </c>
      <c r="H30" s="29"/>
      <c r="I30" s="34">
        <v>27541</v>
      </c>
      <c r="J30" s="34">
        <v>27556.66858</v>
      </c>
      <c r="K30" s="33">
        <f t="shared" si="0"/>
        <v>15.668580000001384</v>
      </c>
      <c r="L30" s="28" t="s">
        <v>126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8"/>
      <c r="Z30" s="39"/>
    </row>
    <row r="31" spans="1:26" ht="76.5" customHeight="1">
      <c r="A31" s="31" t="s">
        <v>52</v>
      </c>
      <c r="B31" s="38" t="s">
        <v>34</v>
      </c>
      <c r="C31" s="8" t="s">
        <v>29</v>
      </c>
      <c r="D31" s="19" t="s">
        <v>33</v>
      </c>
      <c r="E31" s="34">
        <v>8600</v>
      </c>
      <c r="F31" s="34">
        <v>8600</v>
      </c>
      <c r="G31" s="29" t="s">
        <v>76</v>
      </c>
      <c r="H31" s="29"/>
      <c r="I31" s="34">
        <v>27392.88</v>
      </c>
      <c r="J31" s="34">
        <v>27393.00529</v>
      </c>
      <c r="K31" s="33">
        <f t="shared" si="0"/>
        <v>0.12528999999994994</v>
      </c>
      <c r="L31" s="8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8"/>
      <c r="Z31" s="39" t="s">
        <v>95</v>
      </c>
    </row>
    <row r="32" spans="1:26" ht="76.5" customHeight="1">
      <c r="A32" s="31" t="s">
        <v>53</v>
      </c>
      <c r="B32" s="38"/>
      <c r="C32" s="8" t="s">
        <v>71</v>
      </c>
      <c r="D32" s="32" t="s">
        <v>30</v>
      </c>
      <c r="E32" s="32"/>
      <c r="F32" s="32"/>
      <c r="G32" s="29" t="s">
        <v>76</v>
      </c>
      <c r="H32" s="29"/>
      <c r="I32" s="17">
        <v>16863.39</v>
      </c>
      <c r="J32" s="17">
        <v>18304.82</v>
      </c>
      <c r="K32" s="33">
        <f t="shared" si="0"/>
        <v>1441.4300000000003</v>
      </c>
      <c r="L32" s="26" t="s">
        <v>112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8"/>
      <c r="Z32" s="39"/>
    </row>
    <row r="33" spans="1:26" ht="126.75" customHeight="1">
      <c r="A33" s="31" t="s">
        <v>54</v>
      </c>
      <c r="B33" s="38"/>
      <c r="C33" s="8" t="s">
        <v>72</v>
      </c>
      <c r="D33" s="32" t="s">
        <v>75</v>
      </c>
      <c r="E33" s="32"/>
      <c r="F33" s="32"/>
      <c r="G33" s="29" t="s">
        <v>76</v>
      </c>
      <c r="H33" s="29"/>
      <c r="I33" s="34">
        <v>34000</v>
      </c>
      <c r="J33" s="34">
        <v>34531.79464</v>
      </c>
      <c r="K33" s="33">
        <f t="shared" si="0"/>
        <v>531.7946400000001</v>
      </c>
      <c r="L33" s="8" t="s">
        <v>110</v>
      </c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8"/>
      <c r="Z33" s="39"/>
    </row>
    <row r="34" spans="1:26" ht="63.75">
      <c r="A34" s="31" t="s">
        <v>55</v>
      </c>
      <c r="B34" s="38"/>
      <c r="C34" s="8" t="s">
        <v>73</v>
      </c>
      <c r="D34" s="32" t="s">
        <v>75</v>
      </c>
      <c r="E34" s="32"/>
      <c r="F34" s="32"/>
      <c r="G34" s="29" t="s">
        <v>76</v>
      </c>
      <c r="H34" s="29"/>
      <c r="I34" s="34">
        <v>883.9</v>
      </c>
      <c r="J34" s="34">
        <v>883.94018</v>
      </c>
      <c r="K34" s="33">
        <f t="shared" si="0"/>
        <v>0.0401800000000776</v>
      </c>
      <c r="L34" s="27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8"/>
      <c r="Z34" s="39"/>
    </row>
    <row r="35" spans="1:26" ht="89.25">
      <c r="A35" s="31" t="s">
        <v>92</v>
      </c>
      <c r="B35" s="38"/>
      <c r="C35" s="8" t="s">
        <v>74</v>
      </c>
      <c r="D35" s="32" t="s">
        <v>33</v>
      </c>
      <c r="E35" s="32"/>
      <c r="F35" s="32"/>
      <c r="G35" s="29" t="s">
        <v>76</v>
      </c>
      <c r="H35" s="29"/>
      <c r="I35" s="34">
        <v>13776.48</v>
      </c>
      <c r="J35" s="34">
        <v>13799.33214</v>
      </c>
      <c r="K35" s="33">
        <f t="shared" si="0"/>
        <v>22.852140000000873</v>
      </c>
      <c r="L35" s="8" t="s">
        <v>129</v>
      </c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8"/>
      <c r="Z35" s="39"/>
    </row>
    <row r="36" spans="1:26" ht="42" customHeight="1">
      <c r="A36" s="25" t="s">
        <v>120</v>
      </c>
      <c r="B36" s="50" t="s">
        <v>121</v>
      </c>
      <c r="C36" s="50"/>
      <c r="D36" s="29"/>
      <c r="E36" s="29"/>
      <c r="F36" s="29"/>
      <c r="G36" s="29"/>
      <c r="H36" s="29"/>
      <c r="I36" s="9">
        <f>SUM(I37:I38)</f>
        <v>474695.4</v>
      </c>
      <c r="J36" s="9">
        <f>SUM(J37:J38)</f>
        <v>505041.401565</v>
      </c>
      <c r="K36" s="9">
        <f>SUM(K37:K38)</f>
        <v>30346.001564999984</v>
      </c>
      <c r="L36" s="2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8"/>
      <c r="Z36" s="39"/>
    </row>
    <row r="37" spans="1:26" ht="127.5">
      <c r="A37" s="31" t="s">
        <v>56</v>
      </c>
      <c r="B37" s="38" t="s">
        <v>34</v>
      </c>
      <c r="C37" s="8" t="s">
        <v>111</v>
      </c>
      <c r="D37" s="32" t="s">
        <v>75</v>
      </c>
      <c r="E37" s="32" t="s">
        <v>44</v>
      </c>
      <c r="F37" s="32" t="s">
        <v>44</v>
      </c>
      <c r="G37" s="29" t="s">
        <v>76</v>
      </c>
      <c r="H37" s="29"/>
      <c r="I37" s="34">
        <v>156673</v>
      </c>
      <c r="J37" s="34">
        <v>165281.401565</v>
      </c>
      <c r="K37" s="33">
        <f t="shared" si="0"/>
        <v>8608.401565000007</v>
      </c>
      <c r="L37" s="8" t="s">
        <v>128</v>
      </c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8"/>
      <c r="Z37" s="39"/>
    </row>
    <row r="38" spans="1:26" ht="76.5">
      <c r="A38" s="31" t="s">
        <v>57</v>
      </c>
      <c r="B38" s="38"/>
      <c r="C38" s="8" t="s">
        <v>117</v>
      </c>
      <c r="D38" s="29" t="s">
        <v>30</v>
      </c>
      <c r="E38" s="32">
        <v>79</v>
      </c>
      <c r="F38" s="32">
        <v>73.257</v>
      </c>
      <c r="G38" s="29" t="s">
        <v>76</v>
      </c>
      <c r="H38" s="29"/>
      <c r="I38" s="34">
        <v>318022.4</v>
      </c>
      <c r="J38" s="34">
        <v>339760</v>
      </c>
      <c r="K38" s="33">
        <f t="shared" si="0"/>
        <v>21737.599999999977</v>
      </c>
      <c r="L38" s="24" t="s">
        <v>108</v>
      </c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8"/>
      <c r="Z38" s="39"/>
    </row>
    <row r="39" spans="1:26" ht="38.25" customHeight="1">
      <c r="A39" s="25" t="s">
        <v>122</v>
      </c>
      <c r="B39" s="50" t="s">
        <v>123</v>
      </c>
      <c r="C39" s="50"/>
      <c r="D39" s="29"/>
      <c r="E39" s="29"/>
      <c r="F39" s="29"/>
      <c r="G39" s="29"/>
      <c r="H39" s="29"/>
      <c r="I39" s="9">
        <f>SUM(I40:I43)</f>
        <v>24212.5</v>
      </c>
      <c r="J39" s="9">
        <f>SUM(J40:J43)</f>
        <v>23441.165800000002</v>
      </c>
      <c r="K39" s="9">
        <f>SUM(K40:K43)</f>
        <v>-771.3341999999993</v>
      </c>
      <c r="L39" s="2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8"/>
      <c r="Z39" s="39" t="s">
        <v>95</v>
      </c>
    </row>
    <row r="40" spans="1:26" ht="25.5">
      <c r="A40" s="31" t="s">
        <v>58</v>
      </c>
      <c r="B40" s="38" t="s">
        <v>34</v>
      </c>
      <c r="C40" s="8" t="s">
        <v>77</v>
      </c>
      <c r="D40" s="32" t="s">
        <v>75</v>
      </c>
      <c r="E40" s="32" t="s">
        <v>44</v>
      </c>
      <c r="F40" s="32" t="s">
        <v>44</v>
      </c>
      <c r="G40" s="29" t="s">
        <v>76</v>
      </c>
      <c r="H40" s="29"/>
      <c r="I40" s="17">
        <v>8437.5</v>
      </c>
      <c r="J40" s="17">
        <v>7946.42857</v>
      </c>
      <c r="K40" s="33">
        <f t="shared" si="0"/>
        <v>-491.07142999999996</v>
      </c>
      <c r="L40" s="8" t="s">
        <v>113</v>
      </c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8"/>
      <c r="Z40" s="39"/>
    </row>
    <row r="41" spans="1:26" ht="38.25" customHeight="1">
      <c r="A41" s="31" t="s">
        <v>59</v>
      </c>
      <c r="B41" s="38"/>
      <c r="C41" s="8" t="s">
        <v>78</v>
      </c>
      <c r="D41" s="32" t="s">
        <v>79</v>
      </c>
      <c r="E41" s="32">
        <v>1</v>
      </c>
      <c r="F41" s="32">
        <v>1</v>
      </c>
      <c r="G41" s="29" t="s">
        <v>76</v>
      </c>
      <c r="H41" s="29"/>
      <c r="I41" s="17">
        <v>2588.39</v>
      </c>
      <c r="J41" s="17">
        <v>2457.66565</v>
      </c>
      <c r="K41" s="33">
        <f t="shared" si="0"/>
        <v>-130.72434999999996</v>
      </c>
      <c r="L41" s="8" t="s">
        <v>113</v>
      </c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8"/>
      <c r="Z41" s="39"/>
    </row>
    <row r="42" spans="1:26" ht="38.25" customHeight="1">
      <c r="A42" s="31"/>
      <c r="B42" s="38"/>
      <c r="C42" s="8" t="s">
        <v>80</v>
      </c>
      <c r="D42" s="32" t="s">
        <v>79</v>
      </c>
      <c r="E42" s="32">
        <v>1</v>
      </c>
      <c r="F42" s="32">
        <v>1</v>
      </c>
      <c r="G42" s="29" t="s">
        <v>76</v>
      </c>
      <c r="H42" s="29"/>
      <c r="I42" s="17">
        <v>2340.18</v>
      </c>
      <c r="J42" s="17">
        <v>2267.16212</v>
      </c>
      <c r="K42" s="33">
        <f t="shared" si="0"/>
        <v>-73.01787999999988</v>
      </c>
      <c r="L42" s="8" t="s">
        <v>113</v>
      </c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8"/>
      <c r="Z42" s="39"/>
    </row>
    <row r="43" spans="1:26" ht="25.5">
      <c r="A43" s="31" t="s">
        <v>60</v>
      </c>
      <c r="B43" s="38"/>
      <c r="C43" s="8" t="s">
        <v>81</v>
      </c>
      <c r="D43" s="32" t="s">
        <v>79</v>
      </c>
      <c r="E43" s="32">
        <v>4</v>
      </c>
      <c r="F43" s="32">
        <v>4</v>
      </c>
      <c r="G43" s="29" t="s">
        <v>76</v>
      </c>
      <c r="H43" s="29"/>
      <c r="I43" s="34">
        <v>10846.43</v>
      </c>
      <c r="J43" s="34">
        <v>10769.90946</v>
      </c>
      <c r="K43" s="33">
        <f t="shared" si="0"/>
        <v>-76.52053999999953</v>
      </c>
      <c r="L43" s="8" t="s">
        <v>113</v>
      </c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8"/>
      <c r="Z43" s="39"/>
    </row>
    <row r="44" spans="1:26" ht="39" customHeight="1">
      <c r="A44" s="25" t="s">
        <v>124</v>
      </c>
      <c r="B44" s="50" t="s">
        <v>125</v>
      </c>
      <c r="C44" s="50"/>
      <c r="D44" s="29"/>
      <c r="E44" s="29"/>
      <c r="F44" s="29"/>
      <c r="G44" s="29"/>
      <c r="H44" s="29"/>
      <c r="I44" s="9">
        <f>SUM(I45:I51)</f>
        <v>74821.79999999999</v>
      </c>
      <c r="J44" s="9">
        <f>SUM(J45:J51)</f>
        <v>82263.29227</v>
      </c>
      <c r="K44" s="9">
        <f>SUM(K45:K51)</f>
        <v>7441.49227</v>
      </c>
      <c r="L44" s="2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8"/>
      <c r="Z44" s="39"/>
    </row>
    <row r="45" spans="1:26" ht="51">
      <c r="A45" s="31" t="s">
        <v>61</v>
      </c>
      <c r="B45" s="48" t="s">
        <v>34</v>
      </c>
      <c r="C45" s="8" t="s">
        <v>82</v>
      </c>
      <c r="D45" s="32" t="s">
        <v>33</v>
      </c>
      <c r="E45" s="32">
        <v>1</v>
      </c>
      <c r="F45" s="32">
        <v>1</v>
      </c>
      <c r="G45" s="29" t="s">
        <v>76</v>
      </c>
      <c r="H45" s="29"/>
      <c r="I45" s="34">
        <v>72541.07</v>
      </c>
      <c r="J45" s="34">
        <v>73096.05388</v>
      </c>
      <c r="K45" s="33">
        <f t="shared" si="0"/>
        <v>554.9838799999998</v>
      </c>
      <c r="L45" s="24" t="s">
        <v>109</v>
      </c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8"/>
      <c r="Z45" s="39"/>
    </row>
    <row r="46" spans="1:26" ht="38.25">
      <c r="A46" s="31" t="s">
        <v>62</v>
      </c>
      <c r="B46" s="67"/>
      <c r="C46" s="8" t="s">
        <v>83</v>
      </c>
      <c r="D46" s="32" t="s">
        <v>33</v>
      </c>
      <c r="E46" s="32">
        <v>1</v>
      </c>
      <c r="F46" s="32">
        <v>1</v>
      </c>
      <c r="G46" s="29" t="s">
        <v>76</v>
      </c>
      <c r="H46" s="29"/>
      <c r="I46" s="34">
        <v>266.76</v>
      </c>
      <c r="J46" s="34">
        <v>266.76</v>
      </c>
      <c r="K46" s="33">
        <f t="shared" si="0"/>
        <v>0</v>
      </c>
      <c r="L46" s="2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8"/>
      <c r="Z46" s="39"/>
    </row>
    <row r="47" spans="1:26" ht="38.25">
      <c r="A47" s="31" t="s">
        <v>63</v>
      </c>
      <c r="B47" s="67"/>
      <c r="C47" s="8" t="s">
        <v>84</v>
      </c>
      <c r="D47" s="32" t="s">
        <v>33</v>
      </c>
      <c r="E47" s="32">
        <v>1</v>
      </c>
      <c r="F47" s="32">
        <v>1</v>
      </c>
      <c r="G47" s="29" t="s">
        <v>76</v>
      </c>
      <c r="H47" s="29"/>
      <c r="I47" s="34">
        <v>295.28</v>
      </c>
      <c r="J47" s="34">
        <v>295.276</v>
      </c>
      <c r="K47" s="33">
        <f t="shared" si="0"/>
        <v>-0.003999999999962256</v>
      </c>
      <c r="L47" s="2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8"/>
      <c r="Z47" s="39"/>
    </row>
    <row r="48" spans="1:26" ht="38.25">
      <c r="A48" s="31" t="s">
        <v>64</v>
      </c>
      <c r="B48" s="67"/>
      <c r="C48" s="8" t="s">
        <v>85</v>
      </c>
      <c r="D48" s="32" t="s">
        <v>33</v>
      </c>
      <c r="E48" s="19">
        <v>1</v>
      </c>
      <c r="F48" s="19">
        <v>1</v>
      </c>
      <c r="G48" s="29" t="s">
        <v>76</v>
      </c>
      <c r="H48" s="29"/>
      <c r="I48" s="34">
        <v>441.54</v>
      </c>
      <c r="J48" s="34">
        <v>441.535</v>
      </c>
      <c r="K48" s="33">
        <f t="shared" si="0"/>
        <v>-0.0049999999999954525</v>
      </c>
      <c r="L48" s="8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8"/>
      <c r="Z48" s="39"/>
    </row>
    <row r="49" spans="1:26" ht="38.25">
      <c r="A49" s="31" t="s">
        <v>90</v>
      </c>
      <c r="B49" s="67"/>
      <c r="C49" s="8" t="s">
        <v>86</v>
      </c>
      <c r="D49" s="32" t="s">
        <v>33</v>
      </c>
      <c r="E49" s="19">
        <v>1</v>
      </c>
      <c r="F49" s="19">
        <v>1</v>
      </c>
      <c r="G49" s="29" t="s">
        <v>76</v>
      </c>
      <c r="H49" s="29"/>
      <c r="I49" s="17">
        <v>564.25</v>
      </c>
      <c r="J49" s="17">
        <v>564.245</v>
      </c>
      <c r="K49" s="33">
        <f t="shared" si="0"/>
        <v>-0.0049999999999954525</v>
      </c>
      <c r="L49" s="8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8"/>
      <c r="Z49" s="39"/>
    </row>
    <row r="50" spans="1:26" ht="38.25">
      <c r="A50" s="31" t="s">
        <v>91</v>
      </c>
      <c r="B50" s="67"/>
      <c r="C50" s="8" t="s">
        <v>87</v>
      </c>
      <c r="D50" s="32" t="s">
        <v>33</v>
      </c>
      <c r="E50" s="19">
        <v>1</v>
      </c>
      <c r="F50" s="19">
        <v>1</v>
      </c>
      <c r="G50" s="29" t="s">
        <v>76</v>
      </c>
      <c r="H50" s="29"/>
      <c r="I50" s="16">
        <v>712.9</v>
      </c>
      <c r="J50" s="16">
        <v>712.8956</v>
      </c>
      <c r="K50" s="33">
        <f>J50-I50</f>
        <v>-0.004400000000032378</v>
      </c>
      <c r="L50" s="2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8"/>
      <c r="Z50" s="39"/>
    </row>
    <row r="51" spans="1:26" ht="76.5">
      <c r="A51" s="31" t="s">
        <v>93</v>
      </c>
      <c r="B51" s="49"/>
      <c r="C51" s="8" t="s">
        <v>94</v>
      </c>
      <c r="D51" s="32" t="s">
        <v>75</v>
      </c>
      <c r="E51" s="19"/>
      <c r="F51" s="19"/>
      <c r="G51" s="29" t="s">
        <v>76</v>
      </c>
      <c r="H51" s="29"/>
      <c r="I51" s="34">
        <v>0</v>
      </c>
      <c r="J51" s="34">
        <v>6886.52679</v>
      </c>
      <c r="K51" s="33">
        <f t="shared" si="0"/>
        <v>6886.52679</v>
      </c>
      <c r="L51" s="26" t="s">
        <v>104</v>
      </c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8"/>
      <c r="Z51" s="39"/>
    </row>
    <row r="52" spans="1:26" ht="19.5" customHeight="1">
      <c r="A52" s="14"/>
      <c r="B52" s="72" t="s">
        <v>127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3"/>
      <c r="Z52" s="13"/>
    </row>
    <row r="53" spans="2:25" ht="12.75">
      <c r="B53" s="37" t="s">
        <v>96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</row>
    <row r="54" spans="1:25" s="6" customFormat="1" ht="30" customHeight="1">
      <c r="A54" s="23"/>
      <c r="B54" s="37" t="s">
        <v>105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</row>
    <row r="55" spans="2:25" ht="28.5" customHeight="1">
      <c r="B55" s="37" t="s">
        <v>97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</row>
    <row r="56" spans="1:26" ht="120.75" customHeight="1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O56" s="6"/>
      <c r="P56" s="6"/>
      <c r="Q56" s="6"/>
      <c r="R56" s="6"/>
      <c r="S56" s="6"/>
      <c r="T56" s="6"/>
      <c r="U56" s="6"/>
      <c r="V56" s="6"/>
      <c r="W56" s="70"/>
      <c r="X56" s="70"/>
      <c r="Y56" s="70"/>
      <c r="Z56" s="70"/>
    </row>
    <row r="58" ht="12.75">
      <c r="Z58" s="7"/>
    </row>
  </sheetData>
  <sheetProtection/>
  <mergeCells count="114">
    <mergeCell ref="W56:Z56"/>
    <mergeCell ref="A56:L56"/>
    <mergeCell ref="B24:C24"/>
    <mergeCell ref="B39:C39"/>
    <mergeCell ref="B44:C44"/>
    <mergeCell ref="B25:B30"/>
    <mergeCell ref="Z22:Z30"/>
    <mergeCell ref="B52:Y52"/>
    <mergeCell ref="Q23:R23"/>
    <mergeCell ref="S23:T23"/>
    <mergeCell ref="Y17:Y20"/>
    <mergeCell ref="F22:F23"/>
    <mergeCell ref="B54:Y54"/>
    <mergeCell ref="B45:B51"/>
    <mergeCell ref="B18:B20"/>
    <mergeCell ref="C18:C20"/>
    <mergeCell ref="D18:D20"/>
    <mergeCell ref="E18:F19"/>
    <mergeCell ref="U23:V23"/>
    <mergeCell ref="W23:X23"/>
    <mergeCell ref="G11:W11"/>
    <mergeCell ref="O18:O20"/>
    <mergeCell ref="P18:P20"/>
    <mergeCell ref="M19:M20"/>
    <mergeCell ref="G13:W13"/>
    <mergeCell ref="S18:T19"/>
    <mergeCell ref="G18:G20"/>
    <mergeCell ref="N19:N20"/>
    <mergeCell ref="Z17:Z20"/>
    <mergeCell ref="M18:N18"/>
    <mergeCell ref="I18:I20"/>
    <mergeCell ref="J18:J20"/>
    <mergeCell ref="Q18:R19"/>
    <mergeCell ref="A17:A20"/>
    <mergeCell ref="B17:G17"/>
    <mergeCell ref="H17:H20"/>
    <mergeCell ref="I17:L17"/>
    <mergeCell ref="M17:P17"/>
    <mergeCell ref="R1:Z1"/>
    <mergeCell ref="R2:Z2"/>
    <mergeCell ref="R3:Z3"/>
    <mergeCell ref="R4:Z4"/>
    <mergeCell ref="R5:Z5"/>
    <mergeCell ref="R6:Z6"/>
    <mergeCell ref="G10:W10"/>
    <mergeCell ref="B40:B43"/>
    <mergeCell ref="G14:W14"/>
    <mergeCell ref="K18:K20"/>
    <mergeCell ref="G15:W15"/>
    <mergeCell ref="Q17:X17"/>
    <mergeCell ref="L18:L20"/>
    <mergeCell ref="G12:W12"/>
    <mergeCell ref="U18:V19"/>
    <mergeCell ref="W18:X19"/>
    <mergeCell ref="D22:D23"/>
    <mergeCell ref="E22:E23"/>
    <mergeCell ref="Y22:Y30"/>
    <mergeCell ref="B36:C36"/>
    <mergeCell ref="I22:I23"/>
    <mergeCell ref="J22:J23"/>
    <mergeCell ref="K22:K23"/>
    <mergeCell ref="L22:L23"/>
    <mergeCell ref="M24:M30"/>
    <mergeCell ref="N24:N30"/>
    <mergeCell ref="Z31:Z38"/>
    <mergeCell ref="Z39:Z51"/>
    <mergeCell ref="M22:M23"/>
    <mergeCell ref="N22:N23"/>
    <mergeCell ref="B22:C23"/>
    <mergeCell ref="A22:A23"/>
    <mergeCell ref="P22:P23"/>
    <mergeCell ref="O22:O23"/>
    <mergeCell ref="G22:G23"/>
    <mergeCell ref="H22:H23"/>
    <mergeCell ref="B55:Y55"/>
    <mergeCell ref="B37:B38"/>
    <mergeCell ref="Y31:Y38"/>
    <mergeCell ref="Y39:Y51"/>
    <mergeCell ref="B31:B35"/>
    <mergeCell ref="B53:Y53"/>
    <mergeCell ref="M31:M38"/>
    <mergeCell ref="N31:N38"/>
    <mergeCell ref="O31:O38"/>
    <mergeCell ref="P31:P38"/>
    <mergeCell ref="O24:O30"/>
    <mergeCell ref="P24:P30"/>
    <mergeCell ref="Q24:Q30"/>
    <mergeCell ref="R24:R30"/>
    <mergeCell ref="S24:S30"/>
    <mergeCell ref="T24:T30"/>
    <mergeCell ref="U24:U30"/>
    <mergeCell ref="V24:V30"/>
    <mergeCell ref="W24:W30"/>
    <mergeCell ref="X24:X30"/>
    <mergeCell ref="S39:S51"/>
    <mergeCell ref="T39:T51"/>
    <mergeCell ref="U39:U51"/>
    <mergeCell ref="V39:V51"/>
    <mergeCell ref="W39:W51"/>
    <mergeCell ref="X39:X51"/>
    <mergeCell ref="M39:M51"/>
    <mergeCell ref="N39:N51"/>
    <mergeCell ref="O39:O51"/>
    <mergeCell ref="P39:P51"/>
    <mergeCell ref="Q39:Q51"/>
    <mergeCell ref="R39:R51"/>
    <mergeCell ref="W31:W38"/>
    <mergeCell ref="X31:X38"/>
    <mergeCell ref="U31:U38"/>
    <mergeCell ref="V31:V38"/>
    <mergeCell ref="Q31:Q38"/>
    <mergeCell ref="R31:R38"/>
    <mergeCell ref="S31:S38"/>
    <mergeCell ref="T31:T38"/>
  </mergeCells>
  <printOptions/>
  <pageMargins left="0.15748031496062992" right="0.15748031496062992" top="0.1968503937007874" bottom="0.1968503937007874" header="0" footer="0"/>
  <pageSetup fitToHeight="0" fitToWidth="1" horizontalDpi="600" verticalDpi="600" orientation="landscape" paperSize="9" scale="50" r:id="rId1"/>
  <rowBreaks count="2" manualBreakCount="2">
    <brk id="30" max="25" man="1"/>
    <brk id="38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Шаштаулетов Анвар Валиевич</dc:creator>
  <cp:keywords/>
  <dc:description/>
  <cp:lastModifiedBy>Шерина Лилия Игоревна</cp:lastModifiedBy>
  <cp:lastPrinted>2018-04-26T05:55:51Z</cp:lastPrinted>
  <dcterms:created xsi:type="dcterms:W3CDTF">2016-02-12T03:34:18Z</dcterms:created>
  <dcterms:modified xsi:type="dcterms:W3CDTF">2018-06-08T10:45:53Z</dcterms:modified>
  <cp:category/>
  <cp:version/>
  <cp:contentType/>
  <cp:contentStatus/>
</cp:coreProperties>
</file>