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рус" sheetId="1" r:id="rId1"/>
    <sheet name="каз" sheetId="2" r:id="rId2"/>
  </sheets>
  <calcPr calcId="162913"/>
</workbook>
</file>

<file path=xl/calcChain.xml><?xml version="1.0" encoding="utf-8"?>
<calcChain xmlns="http://schemas.openxmlformats.org/spreadsheetml/2006/main">
  <c r="K51" i="2" l="1"/>
  <c r="K50" i="2"/>
  <c r="F50" i="2"/>
  <c r="E50" i="2"/>
  <c r="N49" i="2"/>
  <c r="K49" i="2"/>
  <c r="K48" i="2"/>
  <c r="K47" i="2"/>
  <c r="N46" i="2"/>
  <c r="N52" i="2" s="1"/>
  <c r="K46" i="2"/>
  <c r="K45" i="2"/>
  <c r="K44" i="2"/>
  <c r="K43" i="2"/>
  <c r="K42" i="2"/>
  <c r="J41" i="2"/>
  <c r="I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I23" i="2"/>
  <c r="K22" i="2"/>
  <c r="K21" i="2"/>
  <c r="K20" i="2"/>
  <c r="J19" i="2"/>
  <c r="I19" i="2"/>
  <c r="I18" i="2"/>
  <c r="K23" i="2" l="1"/>
  <c r="K19" i="2"/>
  <c r="J18" i="2"/>
  <c r="J52" i="2" s="1"/>
  <c r="K41" i="2"/>
  <c r="I52" i="2"/>
  <c r="K18" i="2" l="1"/>
  <c r="K52" i="2" s="1"/>
  <c r="N49" i="1"/>
  <c r="O52" i="1" l="1"/>
  <c r="K51" i="1"/>
  <c r="K50" i="1"/>
  <c r="P52" i="1"/>
  <c r="K49" i="1"/>
  <c r="K48" i="1"/>
  <c r="K47" i="1"/>
  <c r="K46" i="1"/>
  <c r="K45" i="1"/>
  <c r="K44" i="1"/>
  <c r="K43" i="1"/>
  <c r="K42" i="1"/>
  <c r="J41" i="1"/>
  <c r="I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J23" i="1"/>
  <c r="I23" i="1"/>
  <c r="K22" i="1"/>
  <c r="K21" i="1"/>
  <c r="K20" i="1"/>
  <c r="J19" i="1"/>
  <c r="I19" i="1"/>
  <c r="I18" i="1" s="1"/>
  <c r="J18" i="1" l="1"/>
  <c r="J52" i="1" s="1"/>
  <c r="K41" i="1"/>
  <c r="I52" i="1"/>
  <c r="K19" i="1"/>
  <c r="K23" i="1"/>
  <c r="K18" i="1" l="1"/>
  <c r="K52" i="1" s="1"/>
  <c r="N52" i="1"/>
</calcChain>
</file>

<file path=xl/sharedStrings.xml><?xml version="1.0" encoding="utf-8"?>
<sst xmlns="http://schemas.openxmlformats.org/spreadsheetml/2006/main" count="337" uniqueCount="211">
  <si>
    <t>Приложение 3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</si>
  <si>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</si>
  <si>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</si>
  <si>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</si>
  <si>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</si>
  <si>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</si>
  <si>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форма</t>
  </si>
  <si>
    <t xml:space="preserve">Информация </t>
  </si>
  <si>
    <t xml:space="preserve">об исполнении Инвестиционной программы «Развитие, реконструкция и техническое перевооружение комплекса ТОО "Петропавловские Тепловые Сети"
 на 2016-2020 годы (с учетом внесенных изменений)» ТОО "Петропавловские Тепловые Сети" за  2018 год </t>
  </si>
  <si>
    <t>(передача и распределение тепловой энергии )</t>
  </si>
  <si>
    <t>Совместный Приказ Департамента Комитета по регулированию естественных монополий и защите конкуренции МНЭ РК по СКО от  12.11.2018г №148-ОД и Управления энергетики и жилищно-коммунального хозяйства по СКО от 23.11.2016г о внесении изменения в приказ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Северо-Казахстанской области от 9 ноября 2015 года № 130-ОД "Об утверждении инвестиционной программы "Развитие, реконструкция и техническое перевооружение комплекса ТОО "Петропавловские Тепловые Сети" на 2016-2020 годы"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</si>
  <si>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</si>
  <si>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</si>
  <si>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</si>
  <si>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</si>
  <si>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</si>
  <si>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</si>
  <si>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</si>
  <si>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</si>
  <si>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</si>
  <si>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</si>
  <si>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Ед. изм.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</si>
  <si>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</si>
  <si>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</si>
  <si>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</si>
  <si>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</si>
  <si>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</si>
  <si>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</si>
  <si>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</si>
  <si>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</si>
  <si>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</si>
  <si>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</si>
  <si>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</si>
  <si>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(проекта)**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</si>
  <si>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</si>
  <si>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</si>
  <si>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</si>
  <si>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</si>
  <si>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</si>
  <si>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
 2017 года</t>
  </si>
  <si>
    <t>факт 2018 года</t>
  </si>
  <si>
    <t>факт 
на 
01.01.2017 года</t>
  </si>
  <si>
    <t>факт на 01.01.2018 года</t>
  </si>
  <si>
    <t>факт 
2017 года</t>
  </si>
  <si>
    <t>факт 
2018 года</t>
  </si>
  <si>
    <t>I (Собственные средства)</t>
  </si>
  <si>
    <t>Передача и распределение тепловой энергии
г.Петропавловск</t>
  </si>
  <si>
    <t xml:space="preserve">Реконструкция и техническое перевооружение </t>
  </si>
  <si>
    <t>с 01.01.2018г по 31.12.2018г</t>
  </si>
  <si>
    <t>-</t>
  </si>
  <si>
    <t>Протяженность сетей - 233,347 км;
Распределение т/ энергии - 1 236 670 Гкал;
Ремонт трубопроводов- 15,262 км.</t>
  </si>
  <si>
    <t xml:space="preserve">Протяженность сетей - 233,544 км;                                                                                                                                                                       Распределение т/энергии - 1 364 313,99 Гкал;                                                                                                                                                                                                      Ремонт трубопроводов- 13,833 км. </t>
  </si>
  <si>
    <t xml:space="preserve">В результате исполнения мероприятий ожидается снижение действительного уровня тепловых потерь при её транспортировке и снижение износа тепловых сетей. </t>
  </si>
  <si>
    <t>1.1.</t>
  </si>
  <si>
    <t>Реконструкция тепловых сетей с применением предизолированных трубопроводов</t>
  </si>
  <si>
    <t>1.1.1.</t>
  </si>
  <si>
    <t>Реконструкция распределительных сетей по ул. Ульянова от ТК-8-16 до ТК-28-07 (с увеличением диаметра с 2Ду250мм на 2Ду300мм)</t>
  </si>
  <si>
    <t>п.м.</t>
  </si>
  <si>
    <t>1.1.2.</t>
  </si>
  <si>
    <t>Авторский надзор</t>
  </si>
  <si>
    <t>1.1.3.</t>
  </si>
  <si>
    <t>Технический надзор</t>
  </si>
  <si>
    <t>1.2.</t>
  </si>
  <si>
    <t>Восстановление изоляции</t>
  </si>
  <si>
    <t>1.2.1.</t>
  </si>
  <si>
    <t>Приобретение материалов для восстановления изоляции</t>
  </si>
  <si>
    <t>Отклонение за счет уменьшения цены на предоставленную услугу.</t>
  </si>
  <si>
    <t>1.2.2.</t>
  </si>
  <si>
    <t>Восстановление изоляции ТМ№2 2Ду800мм на участке от ТП-406-с до НС№2</t>
  </si>
  <si>
    <t>1.2.3.</t>
  </si>
  <si>
    <t>Восстановление изоляции ТМ№1  2Ду1000мм на участке от ул.Я.Гашека до НС№2</t>
  </si>
  <si>
    <t>1.2.4.</t>
  </si>
  <si>
    <t>Восстановление изоляции одиночка Ду700мм на участке от ул.Я.Гашека до УН-1-03-а</t>
  </si>
  <si>
    <t>1.2.5.</t>
  </si>
  <si>
    <t>Восстановление изоляции ТМ№2 2Ду800мм на участке от НС№1 до УН-2-08б</t>
  </si>
  <si>
    <t>1.2.6.</t>
  </si>
  <si>
    <t>Восстановление изоляции ТМ№15 2Ду700мм на участке от УН-5-17 до ТП-15-04</t>
  </si>
  <si>
    <t>1.2.7.</t>
  </si>
  <si>
    <t>Восстановление изоляции ТМ№15 2Ду400,2 Ду500мм от УН-15-30 до опуска по ул.Вознесенская</t>
  </si>
  <si>
    <t>1.2.8.</t>
  </si>
  <si>
    <t>Восстановление изоляции ТМ№6 2Ду500,2Ду600 от УН-2-17с до ТК-6-08</t>
  </si>
  <si>
    <t>Работы выполнены в полном объеме.Отклонение за счет уменьшения цены на предоставленную услугу.</t>
  </si>
  <si>
    <t>1.3.</t>
  </si>
  <si>
    <t>Прочие мероприятия</t>
  </si>
  <si>
    <t>1.3.1.</t>
  </si>
  <si>
    <t>Разработка гидравлических режимов тепловых сетей г.Петропавловска в летний,зимний и переходный (осенне-зимний) периоды</t>
  </si>
  <si>
    <t>Выполнение за счет перераспределения денежных средств с мероприятий  "Восстановление изоляции"</t>
  </si>
  <si>
    <t>1.3.2.</t>
  </si>
  <si>
    <t>Разработка температурных графиков для системы теплоснабжения г.Петропавловска в летний,зимний и переходный(осенне-зимний) периоды</t>
  </si>
  <si>
    <t>1.3.3.</t>
  </si>
  <si>
    <t>Разработк расчетного эксплуатационного режима системы теплоснабжения г.Петропавловска</t>
  </si>
  <si>
    <t>1.3.4.</t>
  </si>
  <si>
    <t>Разработка мероприятий по повышению пропускной способности тепловой сети г.Петропавловска</t>
  </si>
  <si>
    <t>1.3.5.</t>
  </si>
  <si>
    <t>Определение технического состояния системы теплоснабжения г.петропавловска при существующих режимах эксплуатации тепловых сетей.</t>
  </si>
  <si>
    <t>1.3.6.</t>
  </si>
  <si>
    <t>Определение фактических тепловых нагрузок тепловых сетей г.Петропавловска</t>
  </si>
  <si>
    <t>1.3.7.</t>
  </si>
  <si>
    <t>Определение геодезической высоты контрольных точек, для расчета гидравлического режима тепловых сетей г.Петропавловск</t>
  </si>
  <si>
    <t>1.3.8.</t>
  </si>
  <si>
    <t>Прокладка кабельных линий (резервное электроснабжение) в г.Петропавловске Резервное электроснабжение ТП№7 ул.Украинская 238А</t>
  </si>
  <si>
    <t>1.4.</t>
  </si>
  <si>
    <t>Корректировка рабочих проектов на реконструкцию тепломагистрали с применением предизолированных трубопроводов</t>
  </si>
  <si>
    <t>1.4.1.</t>
  </si>
  <si>
    <t>Корректировка рабочего проекта "Реконструкция тепломагистрали №7-18 2Ду500мм по ул.Алматинская от ТК-8-01 до ТК-7-09А в г.Петропавловске,СКО</t>
  </si>
  <si>
    <t>1.4.2.</t>
  </si>
  <si>
    <t>Корректировка рабочего проекта Реконструкция тепломагистрали №15 2Ду600мм по ул.Советская от УН-15-06-с до ТП-15-12-с в г.Петропавловске,СКО</t>
  </si>
  <si>
    <t>1.4.3.</t>
  </si>
  <si>
    <t>Корректировка рабочего проекта "Реконструкция тепломагистрали ТМ№9 2Ду300мм-2Ду400мм ул.Советская от ТК-9-03 до ТК-9а-38 в г.Петропавловке,СКО</t>
  </si>
  <si>
    <t>1.5.</t>
  </si>
  <si>
    <t>Приобретение теплообменников</t>
  </si>
  <si>
    <t>шт.</t>
  </si>
  <si>
    <t xml:space="preserve"> В результате проведенной реконструкции в 2016-2018гг. была увеличена пропускная способность трубопроводов, в этой связи для стабилизации гидравлического режима в тепловых сетях, поддержания необходимых параметров теплоносителей, улучшения и распределения тепловой энергии, возникла необходимость приобретения и установки новых пластинчатых теплообменников.</t>
  </si>
  <si>
    <t>II (ЕБРР)</t>
  </si>
  <si>
    <t>2.1.</t>
  </si>
  <si>
    <t>Строительство тепловых сетей с применением предизолированных трубопроводов</t>
  </si>
  <si>
    <t>2.1.1.</t>
  </si>
  <si>
    <t>Восстановление благоустройства после проведения работ в 2017 году по проекту Реконструкция ТМ№1 по улице Алтынсарина на участке от границы проектирования ТК-1-10 до УН-2-17а-с с увеличением диаметра с 2Ду700мм на 2Ду1000мм,с реконструкцией УН-2-17а-с в рамках инвестиционного займа ЕБРР и бюджетного субсидирования МИР РК</t>
  </si>
  <si>
    <t>III (МИР РК)</t>
  </si>
  <si>
    <t>3.1.</t>
  </si>
  <si>
    <t>3.1.1.</t>
  </si>
  <si>
    <t>Всего за 2018 год</t>
  </si>
  <si>
    <t xml:space="preserve">    Примечание: </t>
  </si>
  <si>
    <t xml:space="preserve">** Уровень  нормативных технических потерь  тепловой энергии  на период с 01.01.2017 г.по 31.12.2020 г. утвержден  в размере : с 01.01.2018 г. - 31.12.2018 г. - 322,159 тыс.Гкал  или 19,1% согласно  приказов  РГУ "Департамент Комитета по регулированию естественных монополий и защите конкуренции Министерства национальной экономики Республики Казахстан по СКО" от 04.02.2015 г. №17-ОД "Об утверждении нормативных технических потерь тепловой энергии в тепловых сетях ТОО "ПТС" на период с  1 окт.2016 г. по 30 сент.2020 г.", от 20.04.2015 г.№44-ОД </t>
  </si>
  <si>
    <t>Отклонение за счет увеличения цены на предоставленную услугу.</t>
  </si>
  <si>
    <t>Қосымша 3</t>
  </si>
  <si>
    <t xml:space="preserve">  табиғи монополия субъектісінің</t>
  </si>
  <si>
    <t xml:space="preserve">   инвестициялық бағдарламаларды (жобаларды) </t>
  </si>
  <si>
    <t xml:space="preserve"> (жобаларды) бекіту ережелеріне оларды түзету, сондай ақ</t>
  </si>
  <si>
    <t xml:space="preserve">оларды орындау туралы ақпаратты талдау   </t>
  </si>
  <si>
    <t xml:space="preserve"> </t>
  </si>
  <si>
    <t>үлгі</t>
  </si>
  <si>
    <t xml:space="preserve">Ақпарат </t>
  </si>
  <si>
    <t>«Петропавл Жылу Жүйелері» ЖШС 2018 жылғы  «2016 – 2020 жж. «Петропавл Жылу Жүйелері» ЖШС кешенін дамыту, қайта жаңарту және техникалық жарақтандыру» инвестициялық бағдарламасын орындау туралы</t>
  </si>
  <si>
    <t>(жылу энергияны тасымалдау мен тарату )</t>
  </si>
  <si>
    <t>Қазақстан Республикасы Ұлттық экономика министрлігі Табиғи монополияларды реттеу және бәсекелестікті қорғау комитеітінің СҚО бойынша департаменті басшысының «Петропавл Жылу Жүйелері» ЖШС кешенін 2016-2020 жылдары дамыту, қайта жаңарту және техникалық жарақтандыру» инвестициялық бағдарламасын бекіту туралы» 2016-2020 жылдары бекіту туралы» 2015 жылғы 9 қарашадан № 130-ОД бұйрығына өзгертулерді енгізу туралы ҚР ҰЭМ табиғи монополияларды реттеу және бәсекелестікті қорғау комитеітінің СҚО бойынша департаменті 12.11.2018ж. №148-ОД және СҚО бойынша энергетика және тұрғын үй -коммуналдық  шаруашылық басқармасы   23.11.2016ж. біріккен бұйрығы</t>
  </si>
  <si>
    <t xml:space="preserve">Реттелетін қызмет түрлерінің (тауарлар, жұмыстар) жоспарлы және іс жүзіндегі көлемі туралы ақпарат      </t>
  </si>
  <si>
    <t>Кіріс пен шығын туралы есеп*</t>
  </si>
  <si>
    <t>Инвестициялық бағдарламасының (жобасының) сомасы</t>
  </si>
  <si>
    <t xml:space="preserve">Инвестициялар бағдарламаның (жобаны) іс жүзіндегі шарттары мен қаржыландыру мөлшері туралы ақпарат, мың теңгемен   </t>
  </si>
  <si>
    <t xml:space="preserve">Бекітілген инвестициялар бағдарламасындағы (жобаны) көрсеткіштерден  іс жүзіндегі жетілеген көрсеткіштердің ауытқушылық себептерін түсіндіру       </t>
  </si>
  <si>
    <t xml:space="preserve">Көрсетілетін  реттелетін қызмет түрлерінің (тауарларының, жұмыстарының) сапа мен сенімділік арттыруының бағасы </t>
  </si>
  <si>
    <t xml:space="preserve">  Қызмет түрлерінің (тауарлар, жұмыстар) атауы және қызмет етілетін аумақ</t>
  </si>
  <si>
    <t xml:space="preserve">Шаралар атауы </t>
  </si>
  <si>
    <t>Өлш. бірл.</t>
  </si>
  <si>
    <t>Табиғи көрсеткіштердегі сан</t>
  </si>
  <si>
    <t xml:space="preserve">инвестициялық бағдарламасының (жобасының) аясындағы қызмет түрлерін көрсету кезеңі    </t>
  </si>
  <si>
    <t>Жоспар</t>
  </si>
  <si>
    <t>Ауыт.</t>
  </si>
  <si>
    <t>Ауытқушылық себептері</t>
  </si>
  <si>
    <t>Өздік қаражат</t>
  </si>
  <si>
    <t>Қарызға алынған қаражат</t>
  </si>
  <si>
    <t>Бюджет қаражаты</t>
  </si>
  <si>
    <t xml:space="preserve">Бекітілген инвестициялар бағдарламасына (жобасына) қарай өндірістік көрсеткіштерді өткізу жылдары бойынша арттыру   </t>
  </si>
  <si>
    <t>Бекітілген инвестициялар бағдарламасына (жобасына) қарай, өткізу жылдары бойынша негізгі қорлар (активтер) тозуының ( физикалық ) төмендеуі, %</t>
  </si>
  <si>
    <t>Бекітілген инвестициялар бағдарламасына (жобасына) қарай, өткізу жылдары бойынша шығындар төмендеуі, % **</t>
  </si>
  <si>
    <t>Бекітілген инвестициялар бағдарламасына (жобасына) қарай, өткізу жылдары бойынша апаттықтың төмендеуі, %</t>
  </si>
  <si>
    <t>Кіріс</t>
  </si>
  <si>
    <t>жоспар</t>
  </si>
  <si>
    <t xml:space="preserve">  
2017 жылғы факт</t>
  </si>
  <si>
    <t xml:space="preserve">  2018
 жылғы факт</t>
  </si>
  <si>
    <t xml:space="preserve">  01.01.2017жылғы күніне факт</t>
  </si>
  <si>
    <t xml:space="preserve">  01.01.2018 жылғы күніне факт</t>
  </si>
  <si>
    <t>2017 жылғы факт</t>
  </si>
  <si>
    <t>2018 жылғы факт</t>
  </si>
  <si>
    <t>I (өзіндік қаражат)</t>
  </si>
  <si>
    <t>Жылу энергияны тасымалдау мен тарату
Петропавл қ.</t>
  </si>
  <si>
    <t>Қайта жаңарту және техникалық жарақтандыру</t>
  </si>
  <si>
    <t>Желілер қашықтығы - 233,347 шқ;
 ж/ энергияны тарату - 1 236 670 Гкал;
құбырлар жөндеуі- 15, 262 шқ.
Ремонт трубопроводов- 15,262 км.</t>
  </si>
  <si>
    <t>Желілер қашықтығы - 233,544 шқ;
 ж/ энергияны тарату - 1 364 313,99 Гкал;
құбырлар жөндеуі- 13,833 шқ.</t>
  </si>
  <si>
    <t>Шараларды орындау нәтижесінде жылу энергия тасымалдағанда оның ысыраптары іс жүзіндегі деңгейінің төмендеуі және жылу желілерінің тозуының төмендеуі күтіледі</t>
  </si>
  <si>
    <t>Жылу тораптарын алдын ала оқшауланған құбырларды пайдаланып жаңғырту</t>
  </si>
  <si>
    <t xml:space="preserve">Ульянов к. бойы ТК-8-16 бастап ТК-28-07 дейін (диаметрін 2Ду250 - 2Ду300мм кеңейтіп) таратқыш желілерді жаңғырту </t>
  </si>
  <si>
    <t>Авторлық қадағалау</t>
  </si>
  <si>
    <t>Техникалық қадағалау</t>
  </si>
  <si>
    <t>Оқшаулауды қалпына келтіру</t>
  </si>
  <si>
    <t>Оқшаулауды қалпына келтіру үшін материалдарды сатып алу</t>
  </si>
  <si>
    <t>Ұсынылған қызмет түрі бағасын төмендету арқылы ауытқу</t>
  </si>
  <si>
    <t xml:space="preserve"> ТП-406-с бастап НС№2 дейін учаскесінде ТМ№2 2Ду800мм оқшаулауын қалпына келтіру</t>
  </si>
  <si>
    <t xml:space="preserve"> Я.Гашек к. бастап  НС№2 дейін ТМ№1  2Ду1000мм учаскесінде оқшаулауын қалпына келтіру</t>
  </si>
  <si>
    <t xml:space="preserve"> Я.Гашек к. бастап  УН-1-03-а дейін учаскесінде Ду700мм оқшаулауын қалпына келтіру</t>
  </si>
  <si>
    <t xml:space="preserve">  НС№1 бастап УН-2-08б дейін учаскесінде ТМ№2 2Ду800мм оқшаулауын қалпына келтіру</t>
  </si>
  <si>
    <t xml:space="preserve"> УН-5-17 бастап ТП-15-04 дейін учаскесінде  ТМ№15 2Ду700мм оқшаулауын қалпына келтіру</t>
  </si>
  <si>
    <t xml:space="preserve"> УН-15-30 бастап Вознесенская к. бойы түсіруіне дейін  ТМ№15 2Ду400,2 Ду500мм оқшаулауын қалпына келтіру</t>
  </si>
  <si>
    <t xml:space="preserve">  УН-2-17с бастап ТК-6-08 дейін  ТМ№6 2Ду500,2Ду600 оқшаулауын қалпына келтіру</t>
  </si>
  <si>
    <t>Жұмыстар толық көлемде орындалған. Ұсынылған қызмет түрі бағасын төмендету арқылы ауытқу</t>
  </si>
  <si>
    <t>басқа шаралар</t>
  </si>
  <si>
    <t xml:space="preserve"> Петропавл қ. жазғы, қысқы және өтпелі (күзгі-қысқы) кезеңдерде жылу жүйелер гидравликалық режимдерін әзірлеу</t>
  </si>
  <si>
    <t>"Оқшаулауды қалпына келтіру" шарасынан ақша қаражатын қайта бөліп тарату арқылы орындау</t>
  </si>
  <si>
    <t xml:space="preserve">  Петропавл қ. жазғы, қысқы және өтпелі (күзгі-қысқы) кезеңдерде жылумен қамтамасыз ету жүйесі үшін температуралық графиктерін әзірлеу</t>
  </si>
  <si>
    <t>Есеп пайдалану режимін әзірлеу системы теплоснабжения Петропавл қ. жылумен қамтамасыз ету жүйесінің есеп пайдалану режимін әзірлеу</t>
  </si>
  <si>
    <t>Петропавл қ. жылу жүйесінің өткізу қабілеттілігін арттыру шараларын әзірлеу</t>
  </si>
  <si>
    <t>Бар жылу жүйесінің  пайдалану режимдерінде Петропавл қ. жылумен қамтамасыз ету жүйесінің техникалық қалпын белгілеу.</t>
  </si>
  <si>
    <t xml:space="preserve"> Петропавл қ. жылу жүйесінің іс жүзіндегі жылу жүктеулерін белгілеу</t>
  </si>
  <si>
    <t xml:space="preserve">Петропавл қ. жылу жүйелерінің гидравликалық режимін есептеу үшін бақылау нүктелерінің  геодезиялық биіктігін белгілеу     </t>
  </si>
  <si>
    <t xml:space="preserve">Кабель  линияларын төсеу (резервті электрмен қамтамасыз ету) Петропавл қ. ТП№7  Украинская к.,238А резервті электрмен қамтамасыз ету  </t>
  </si>
  <si>
    <t>Жылу тораптарын алдын ала оқшауланған құбырларды пайдаланып жаңғырту жұмыс жобаларын түзету</t>
  </si>
  <si>
    <t xml:space="preserve"> "СҚО, Петропавл қ., Алматинская көшесі бойы   ТК-8-01 бастап ТК-7-09А дейін №7-18 2Ду500мм жылумагистралін жаңғырту" жұмыс жобасын түзету </t>
  </si>
  <si>
    <t xml:space="preserve">"СҚО, Петропавл қ. Советская к. бойы  УН-15-06-с бастап  ТП-15-12-с дейін №15 2Ду600мм жылумагистралін жаңғырту" жұмыс жобасын түзету </t>
  </si>
  <si>
    <t xml:space="preserve">"СҚО, Петропавл қ. Советская к. бойы  ТК-9-03 бастап  ТК-9а-38 дейін ЖМ№9 2Ду300мм - 2Ду400мм жылумагистралін жаңғырту" жұмыс жобасын түзету </t>
  </si>
  <si>
    <t>Жылуалмастырғыштарды сатып алу</t>
  </si>
  <si>
    <t xml:space="preserve">  2016-2018жж. өткізілген жаңғырту нәтижесінде құбырлар өткізу қабілеттілігі көбейтілген в этой связи жылу жүйелердегі  гидравликалық режимді тұрақтандыру үшін   поддержания керек жылутасымалдағыш параметрлеріні ұстап тұру үшін жылу энергия таратылуын арттыру үшін,  жаңа пластиналық жылуалмастырғыштарды сатып алу  және орнату қажеттілігі туды          </t>
  </si>
  <si>
    <t xml:space="preserve">  </t>
  </si>
  <si>
    <t xml:space="preserve"> ЕҚЖДБ инвестициялық қарызының және ҚР ИДМ бюджеттік жәрдемақылау аясында Солтүстік Қазақстан облысы, Петропавл қаласы ТК-1-10 бастап УН-2-17а-с дейін жобалау шегінен учаскесінде диаметрін  2Ду700 мм - 2Ду1000 мм кеңейтіп, УН-2-17а-с жаңғыртумен Алтынсарин көшесі бойы ТМ №1 жылумагистралін жаңғырту жобасы бойынша жұмыстарды өткізгесін абаттандыруды қалпына келтіру</t>
  </si>
  <si>
    <t xml:space="preserve">ЕҚЖДБ инвестициялық қарызының және ҚР ИДМ бюджеттік жәрдемақылау аясында Солтүстік Қазақстан облысы, Петропавл қаласы ТК-1-10 бастап УН-2-17а-с дейін жобалау шегінен учаскесінде диаметрін  2Ду700 мм - 2Ду1000 мм кеңейтіп, УН-2-17а-с жаңғыртумен Алтынсарин көшесі бойы ТМ №1 жылумагистралін жаңғырту жобасы бойынша жұмыстарды өткізгесін абаттандыруды қалпына келтіру </t>
  </si>
  <si>
    <t xml:space="preserve"> 2018 жылы барлығы</t>
  </si>
  <si>
    <t>**   04.02.2015ж. №17-ОД " Қазақстан Республикасы табиғи монополияларды реттеу және бәсекелестікті қорғау комитетінің СҚО бойынша департаменті" РММ, 20.04.2015 ж. №44-ОД "2016 ж. 1 қаз. бастап 2020ж. 30 қыр. дейін "ПЖЖ" ЖШС жылу тораптарындағы жылу энергиясының нормативтік техникалық шығындарды бекіту туралы" бұйрықтарына сәйкес 01.01.2017 ж. - 31.12.2020 ж. кезеңіне жылу энергиясының нормативтік техникалық шығындар деңгейі келесі мөлшерде бекітілген: 01.01.2018ж. - 31.12.2018 ж. аралығында -322,159 мың Гкал  немесе 19,1%</t>
  </si>
  <si>
    <t xml:space="preserve">* отчет о прибылях и убытках ТОО "ПТС" за 2018 год по форме согласно приказу Министра финансов РК от 28.06.2017 г. №404. Приложение на  листах на стр.__________ </t>
  </si>
  <si>
    <t xml:space="preserve">* "ПЖЖ" ЖШС 2018 жылғы кіріс пен шығыс туралы есеп нысан бойынша  ҚР Қаржы  министрі   28.06.2017г №404 бұйрығына сәйкес. Қосымша  2 парақта __________б. 
</t>
  </si>
  <si>
    <t>***Қосымшалар: инвестициялық бағдарламаны іске асыру жөніндегі растайтын құжаттар (сәйкес шарттардың көшірмелері, жасалған жұмыстарды қабылду актілері, жасалған жұмыстар мен шығындар бағасы туралы анықтамалар, шот- фактуралар, ішкі жөнелтпехаттар)</t>
  </si>
  <si>
    <t>*** Приложения: подтверждающие документы по реализации инвестиционной программы(копии сответствующих договоров, акты о приемке выполненных работ, справки о стоимости выполненных работ и затрат, счет- фактуры, внутренние накладные)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</si>
</sst>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14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/>
    <xf numFmtId="0" fontId="12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/>
    <xf numFmtId="0" fontId="12" fillId="2" borderId="2" xfId="3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7" fillId="2" borderId="2" xfId="1" applyFont="1" applyFill="1" applyBorder="1" applyAlignment="1">
      <alignment horizontal="center" vertical="center"/>
    </xf>
    <xf numFmtId="14" fontId="10" fillId="2" borderId="2" xfId="1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textRotation="90" wrapText="1"/>
    </xf>
    <xf numFmtId="0" fontId="12" fillId="2" borderId="8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15" fillId="0" borderId="0" xfId="0" applyFont="1"/>
    <xf numFmtId="3" fontId="10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6" fillId="2" borderId="0" xfId="0" applyFont="1" applyFill="1"/>
    <xf numFmtId="0" fontId="16" fillId="0" borderId="0" xfId="0" applyFont="1"/>
    <xf numFmtId="0" fontId="3" fillId="0" borderId="0" xfId="0" applyFont="1" applyFill="1"/>
    <xf numFmtId="0" fontId="3" fillId="2" borderId="0" xfId="0" applyFont="1" applyFill="1"/>
    <xf numFmtId="0" fontId="21" fillId="0" borderId="0" xfId="0" applyFont="1" applyFill="1" applyAlignme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22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0" fillId="2" borderId="7" xfId="2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10" fillId="2" borderId="6" xfId="2" applyFont="1" applyFill="1" applyBorder="1" applyAlignment="1">
      <alignment horizontal="center" vertical="center" textRotation="90" wrapText="1"/>
    </xf>
    <xf numFmtId="0" fontId="10" fillId="2" borderId="7" xfId="2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wrapText="1"/>
    </xf>
    <xf numFmtId="0" fontId="10" fillId="2" borderId="0" xfId="0" applyFont="1" applyFill="1" applyAlignment="1">
      <alignment horizontal="justify" wrapText="1"/>
    </xf>
    <xf numFmtId="0" fontId="10" fillId="0" borderId="0" xfId="0" applyFont="1" applyFill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Обычный 2_Бюджет 2015" xfId="1"/>
    <cellStyle name="Обычный_Бюджет 2014" xfId="2"/>
    <cellStyle name="Обычный_БЮДЖЕТ инвестиционной программы на октябрь 2010 - сентябрь 2012гг  2_Бюджет 201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view="pageBreakPreview" zoomScaleNormal="100" zoomScaleSheetLayoutView="100" workbookViewId="0">
      <selection activeCell="A10" sqref="A10:Z10"/>
    </sheetView>
  </sheetViews>
  <sheetFormatPr defaultRowHeight="14.4" x14ac:dyDescent="0.3"/>
  <cols>
    <col min="1" max="1" width="9.109375" customWidth="1"/>
    <col min="2" max="2" width="7.33203125" customWidth="1"/>
    <col min="3" max="3" width="24.6640625" customWidth="1"/>
    <col min="4" max="4" width="4.5546875" customWidth="1"/>
    <col min="5" max="6" width="5.88671875" customWidth="1"/>
    <col min="7" max="7" width="8.5546875" customWidth="1"/>
    <col min="8" max="8" width="6.109375" customWidth="1"/>
    <col min="9" max="9" width="9.109375" customWidth="1"/>
    <col min="10" max="10" width="8.6640625" customWidth="1"/>
    <col min="11" max="11" width="9.5546875" customWidth="1"/>
    <col min="12" max="12" width="30.44140625" customWidth="1"/>
    <col min="13" max="13" width="7.33203125" style="1" customWidth="1"/>
    <col min="14" max="14" width="9.6640625" style="1" customWidth="1"/>
    <col min="15" max="15" width="9" style="1" customWidth="1"/>
    <col min="16" max="16" width="7.6640625" style="1" customWidth="1"/>
    <col min="17" max="18" width="8" style="1" customWidth="1"/>
    <col min="19" max="19" width="7" customWidth="1"/>
    <col min="20" max="20" width="7.44140625" customWidth="1"/>
    <col min="21" max="21" width="6.109375" customWidth="1"/>
    <col min="22" max="22" width="5.6640625" customWidth="1"/>
    <col min="23" max="24" width="6.6640625" customWidth="1"/>
    <col min="25" max="25" width="13.33203125" customWidth="1"/>
    <col min="26" max="26" width="9.6640625" customWidth="1"/>
  </cols>
  <sheetData>
    <row r="1" spans="1:26" ht="13.5" customHeight="1" x14ac:dyDescent="0.3">
      <c r="U1" s="87" t="s">
        <v>0</v>
      </c>
      <c r="V1" s="87"/>
      <c r="W1" s="87"/>
      <c r="X1" s="87"/>
      <c r="Y1" s="87"/>
      <c r="Z1" s="87"/>
    </row>
    <row r="2" spans="1:26" ht="13.5" customHeight="1" x14ac:dyDescent="0.3">
      <c r="A2" s="60"/>
      <c r="U2" s="87" t="s">
        <v>1</v>
      </c>
      <c r="V2" s="87"/>
      <c r="W2" s="87"/>
      <c r="X2" s="87"/>
      <c r="Y2" s="87"/>
      <c r="Z2" s="87"/>
    </row>
    <row r="3" spans="1:26" x14ac:dyDescent="0.3">
      <c r="U3" s="87" t="s">
        <v>2</v>
      </c>
      <c r="V3" s="87"/>
      <c r="W3" s="87"/>
      <c r="X3" s="87"/>
      <c r="Y3" s="87"/>
      <c r="Z3" s="87"/>
    </row>
    <row r="4" spans="1:26" x14ac:dyDescent="0.3">
      <c r="U4" s="87" t="s">
        <v>3</v>
      </c>
      <c r="V4" s="87"/>
      <c r="W4" s="87"/>
      <c r="X4" s="87"/>
      <c r="Y4" s="87"/>
      <c r="Z4" s="87"/>
    </row>
    <row r="5" spans="1:26" x14ac:dyDescent="0.3">
      <c r="U5" s="87" t="s">
        <v>4</v>
      </c>
      <c r="V5" s="87"/>
      <c r="W5" s="87"/>
      <c r="X5" s="87"/>
      <c r="Y5" s="87"/>
      <c r="Z5" s="87"/>
    </row>
    <row r="6" spans="1:26" x14ac:dyDescent="0.3">
      <c r="U6" s="87" t="s">
        <v>5</v>
      </c>
      <c r="V6" s="87"/>
      <c r="W6" s="87"/>
      <c r="X6" s="87"/>
      <c r="Y6" s="87"/>
      <c r="Z6" s="87"/>
    </row>
    <row r="7" spans="1:26" ht="10.5" customHeight="1" x14ac:dyDescent="0.3">
      <c r="U7" s="2"/>
      <c r="V7" s="2"/>
      <c r="W7" s="2"/>
      <c r="X7" s="2"/>
      <c r="Y7" s="2"/>
      <c r="Z7" s="2"/>
    </row>
    <row r="8" spans="1:26" x14ac:dyDescent="0.3">
      <c r="C8" s="60"/>
      <c r="U8" s="87" t="s">
        <v>6</v>
      </c>
      <c r="V8" s="87"/>
      <c r="W8" s="87"/>
      <c r="X8" s="87"/>
      <c r="Y8" s="87"/>
      <c r="Z8" s="87"/>
    </row>
    <row r="9" spans="1:26" x14ac:dyDescent="0.3">
      <c r="A9" s="90" t="s">
        <v>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s="3" customFormat="1" ht="29.25" customHeight="1" x14ac:dyDescent="0.3">
      <c r="A10" s="90" t="s">
        <v>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s="3" customFormat="1" ht="14.25" customHeight="1" x14ac:dyDescent="0.3">
      <c r="A11" s="91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s="3" customFormat="1" ht="39.75" customHeight="1" x14ac:dyDescent="0.3">
      <c r="A12" s="92" t="s">
        <v>10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49.5" customHeight="1" x14ac:dyDescent="0.3">
      <c r="A13" s="88" t="s">
        <v>11</v>
      </c>
      <c r="B13" s="88" t="s">
        <v>12</v>
      </c>
      <c r="C13" s="88"/>
      <c r="D13" s="88"/>
      <c r="E13" s="88"/>
      <c r="F13" s="88"/>
      <c r="G13" s="88"/>
      <c r="H13" s="88" t="s">
        <v>13</v>
      </c>
      <c r="I13" s="88" t="s">
        <v>14</v>
      </c>
      <c r="J13" s="88"/>
      <c r="K13" s="88"/>
      <c r="L13" s="88"/>
      <c r="M13" s="89" t="s">
        <v>15</v>
      </c>
      <c r="N13" s="89"/>
      <c r="O13" s="89"/>
      <c r="P13" s="89"/>
      <c r="Q13" s="88" t="s">
        <v>16</v>
      </c>
      <c r="R13" s="88"/>
      <c r="S13" s="88"/>
      <c r="T13" s="88"/>
      <c r="U13" s="88"/>
      <c r="V13" s="88"/>
      <c r="W13" s="88"/>
      <c r="X13" s="88"/>
      <c r="Y13" s="88" t="s">
        <v>17</v>
      </c>
      <c r="Z13" s="93" t="s">
        <v>18</v>
      </c>
    </row>
    <row r="14" spans="1:26" ht="67.5" customHeight="1" x14ac:dyDescent="0.3">
      <c r="A14" s="88"/>
      <c r="B14" s="88" t="s">
        <v>19</v>
      </c>
      <c r="C14" s="94" t="s">
        <v>20</v>
      </c>
      <c r="D14" s="88" t="s">
        <v>21</v>
      </c>
      <c r="E14" s="88" t="s">
        <v>22</v>
      </c>
      <c r="F14" s="88"/>
      <c r="G14" s="88" t="s">
        <v>23</v>
      </c>
      <c r="H14" s="88"/>
      <c r="I14" s="88" t="s">
        <v>24</v>
      </c>
      <c r="J14" s="88" t="s">
        <v>25</v>
      </c>
      <c r="K14" s="88" t="s">
        <v>26</v>
      </c>
      <c r="L14" s="88" t="s">
        <v>27</v>
      </c>
      <c r="M14" s="89" t="s">
        <v>28</v>
      </c>
      <c r="N14" s="89"/>
      <c r="O14" s="89" t="s">
        <v>29</v>
      </c>
      <c r="P14" s="89" t="s">
        <v>30</v>
      </c>
      <c r="Q14" s="112" t="s">
        <v>31</v>
      </c>
      <c r="R14" s="113"/>
      <c r="S14" s="95" t="s">
        <v>32</v>
      </c>
      <c r="T14" s="96"/>
      <c r="U14" s="88" t="s">
        <v>33</v>
      </c>
      <c r="V14" s="88"/>
      <c r="W14" s="88" t="s">
        <v>34</v>
      </c>
      <c r="X14" s="88"/>
      <c r="Y14" s="88"/>
      <c r="Z14" s="93"/>
    </row>
    <row r="15" spans="1:26" ht="64.5" customHeight="1" x14ac:dyDescent="0.3">
      <c r="A15" s="88"/>
      <c r="B15" s="88"/>
      <c r="C15" s="94"/>
      <c r="D15" s="88"/>
      <c r="E15" s="88"/>
      <c r="F15" s="88"/>
      <c r="G15" s="88"/>
      <c r="H15" s="88"/>
      <c r="I15" s="88"/>
      <c r="J15" s="88"/>
      <c r="K15" s="88"/>
      <c r="L15" s="88"/>
      <c r="M15" s="89" t="s">
        <v>35</v>
      </c>
      <c r="N15" s="89" t="s">
        <v>36</v>
      </c>
      <c r="O15" s="89"/>
      <c r="P15" s="89"/>
      <c r="Q15" s="114"/>
      <c r="R15" s="115"/>
      <c r="S15" s="97"/>
      <c r="T15" s="98"/>
      <c r="U15" s="88"/>
      <c r="V15" s="88"/>
      <c r="W15" s="88"/>
      <c r="X15" s="88"/>
      <c r="Y15" s="88"/>
      <c r="Z15" s="93"/>
    </row>
    <row r="16" spans="1:26" ht="47.25" customHeight="1" x14ac:dyDescent="0.3">
      <c r="A16" s="88"/>
      <c r="B16" s="88"/>
      <c r="C16" s="94"/>
      <c r="D16" s="88"/>
      <c r="E16" s="4" t="s">
        <v>37</v>
      </c>
      <c r="F16" s="4" t="s">
        <v>38</v>
      </c>
      <c r="G16" s="88"/>
      <c r="H16" s="88"/>
      <c r="I16" s="88"/>
      <c r="J16" s="88"/>
      <c r="K16" s="88"/>
      <c r="L16" s="88"/>
      <c r="M16" s="89"/>
      <c r="N16" s="89"/>
      <c r="O16" s="89"/>
      <c r="P16" s="89"/>
      <c r="Q16" s="5" t="s">
        <v>39</v>
      </c>
      <c r="R16" s="5" t="s">
        <v>40</v>
      </c>
      <c r="S16" s="4" t="s">
        <v>41</v>
      </c>
      <c r="T16" s="4" t="s">
        <v>42</v>
      </c>
      <c r="U16" s="4" t="s">
        <v>37</v>
      </c>
      <c r="V16" s="4" t="s">
        <v>38</v>
      </c>
      <c r="W16" s="4" t="s">
        <v>43</v>
      </c>
      <c r="X16" s="4" t="s">
        <v>44</v>
      </c>
      <c r="Y16" s="88"/>
      <c r="Z16" s="93"/>
    </row>
    <row r="17" spans="1:26" x14ac:dyDescent="0.3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  <c r="U17" s="5">
        <v>21</v>
      </c>
      <c r="V17" s="5">
        <v>22</v>
      </c>
      <c r="W17" s="5">
        <v>23</v>
      </c>
      <c r="X17" s="5">
        <v>24</v>
      </c>
      <c r="Y17" s="5">
        <v>25</v>
      </c>
      <c r="Z17" s="6">
        <v>26</v>
      </c>
    </row>
    <row r="18" spans="1:26" s="13" customFormat="1" ht="54" customHeight="1" x14ac:dyDescent="0.3">
      <c r="A18" s="7" t="s">
        <v>45</v>
      </c>
      <c r="B18" s="99" t="s">
        <v>46</v>
      </c>
      <c r="C18" s="8" t="s">
        <v>47</v>
      </c>
      <c r="D18" s="9"/>
      <c r="E18" s="10"/>
      <c r="F18" s="10"/>
      <c r="G18" s="102" t="s">
        <v>48</v>
      </c>
      <c r="H18" s="9"/>
      <c r="I18" s="11">
        <f>I19+I23+I33+I34+I35+I36+I37+I38+I39+I40+I41+I45</f>
        <v>465775</v>
      </c>
      <c r="J18" s="11">
        <f>J19+J23+J32+J45</f>
        <v>472789</v>
      </c>
      <c r="K18" s="11">
        <f>J18-I18</f>
        <v>7014</v>
      </c>
      <c r="L18" s="12"/>
      <c r="M18" s="109">
        <v>472789</v>
      </c>
      <c r="N18" s="11" t="s">
        <v>49</v>
      </c>
      <c r="O18" s="9" t="s">
        <v>49</v>
      </c>
      <c r="P18" s="9" t="s">
        <v>49</v>
      </c>
      <c r="Q18" s="99" t="s">
        <v>50</v>
      </c>
      <c r="R18" s="104" t="s">
        <v>51</v>
      </c>
      <c r="S18" s="125">
        <v>65.010000000000005</v>
      </c>
      <c r="T18" s="125">
        <v>69.86</v>
      </c>
      <c r="U18" s="120">
        <v>19.100000000000001</v>
      </c>
      <c r="V18" s="120">
        <v>19.100000000000001</v>
      </c>
      <c r="W18" s="123">
        <v>66</v>
      </c>
      <c r="X18" s="123">
        <v>46</v>
      </c>
      <c r="Y18" s="116"/>
      <c r="Z18" s="118" t="s">
        <v>52</v>
      </c>
    </row>
    <row r="19" spans="1:26" s="20" customFormat="1" ht="45.75" customHeight="1" x14ac:dyDescent="0.3">
      <c r="A19" s="14" t="s">
        <v>53</v>
      </c>
      <c r="B19" s="100"/>
      <c r="C19" s="15" t="s">
        <v>54</v>
      </c>
      <c r="D19" s="16"/>
      <c r="E19" s="17"/>
      <c r="F19" s="17"/>
      <c r="G19" s="103"/>
      <c r="H19" s="16"/>
      <c r="I19" s="18">
        <f>I20+I21+I22</f>
        <v>52546</v>
      </c>
      <c r="J19" s="18">
        <f>J20+J21+J22</f>
        <v>52546</v>
      </c>
      <c r="K19" s="18">
        <f>J19-I19</f>
        <v>0</v>
      </c>
      <c r="L19" s="19"/>
      <c r="M19" s="107"/>
      <c r="N19" s="16" t="s">
        <v>49</v>
      </c>
      <c r="O19" s="16" t="s">
        <v>49</v>
      </c>
      <c r="P19" s="16" t="s">
        <v>49</v>
      </c>
      <c r="Q19" s="100"/>
      <c r="R19" s="105"/>
      <c r="S19" s="126"/>
      <c r="T19" s="107"/>
      <c r="U19" s="121"/>
      <c r="V19" s="121"/>
      <c r="W19" s="124"/>
      <c r="X19" s="124"/>
      <c r="Y19" s="117"/>
      <c r="Z19" s="119"/>
    </row>
    <row r="20" spans="1:26" ht="60" x14ac:dyDescent="0.3">
      <c r="A20" s="21" t="s">
        <v>55</v>
      </c>
      <c r="B20" s="100"/>
      <c r="C20" s="22" t="s">
        <v>56</v>
      </c>
      <c r="D20" s="5" t="s">
        <v>57</v>
      </c>
      <c r="E20" s="23">
        <v>260</v>
      </c>
      <c r="F20" s="23">
        <v>260</v>
      </c>
      <c r="G20" s="103"/>
      <c r="H20" s="5"/>
      <c r="I20" s="24">
        <v>51939</v>
      </c>
      <c r="J20" s="25">
        <v>51939</v>
      </c>
      <c r="K20" s="24">
        <f>J20-I20</f>
        <v>0</v>
      </c>
      <c r="L20" s="5"/>
      <c r="M20" s="107"/>
      <c r="N20" s="120" t="s">
        <v>49</v>
      </c>
      <c r="O20" s="120" t="s">
        <v>49</v>
      </c>
      <c r="P20" s="120" t="s">
        <v>49</v>
      </c>
      <c r="Q20" s="100"/>
      <c r="R20" s="105"/>
      <c r="S20" s="126"/>
      <c r="T20" s="107"/>
      <c r="U20" s="121"/>
      <c r="V20" s="121"/>
      <c r="W20" s="124"/>
      <c r="X20" s="124"/>
      <c r="Y20" s="117"/>
      <c r="Z20" s="119"/>
    </row>
    <row r="21" spans="1:26" x14ac:dyDescent="0.3">
      <c r="A21" s="21" t="s">
        <v>58</v>
      </c>
      <c r="B21" s="100"/>
      <c r="C21" s="22" t="s">
        <v>59</v>
      </c>
      <c r="D21" s="5"/>
      <c r="E21" s="23"/>
      <c r="F21" s="23"/>
      <c r="G21" s="103"/>
      <c r="H21" s="5"/>
      <c r="I21" s="24">
        <v>117</v>
      </c>
      <c r="J21" s="24">
        <v>117</v>
      </c>
      <c r="K21" s="24">
        <f t="shared" ref="K21:K22" si="0">J21-I21</f>
        <v>0</v>
      </c>
      <c r="L21" s="26"/>
      <c r="M21" s="107"/>
      <c r="N21" s="121"/>
      <c r="O21" s="121"/>
      <c r="P21" s="121"/>
      <c r="Q21" s="100"/>
      <c r="R21" s="105"/>
      <c r="S21" s="126"/>
      <c r="T21" s="107"/>
      <c r="U21" s="121"/>
      <c r="V21" s="121"/>
      <c r="W21" s="124"/>
      <c r="X21" s="124"/>
      <c r="Y21" s="117"/>
      <c r="Z21" s="119"/>
    </row>
    <row r="22" spans="1:26" x14ac:dyDescent="0.3">
      <c r="A22" s="21" t="s">
        <v>60</v>
      </c>
      <c r="B22" s="100"/>
      <c r="C22" s="22" t="s">
        <v>61</v>
      </c>
      <c r="D22" s="5"/>
      <c r="E22" s="23"/>
      <c r="F22" s="23"/>
      <c r="G22" s="103"/>
      <c r="H22" s="5"/>
      <c r="I22" s="24">
        <v>490</v>
      </c>
      <c r="J22" s="24">
        <v>490</v>
      </c>
      <c r="K22" s="24">
        <f t="shared" si="0"/>
        <v>0</v>
      </c>
      <c r="L22" s="4"/>
      <c r="M22" s="107"/>
      <c r="N22" s="122"/>
      <c r="O22" s="122"/>
      <c r="P22" s="122"/>
      <c r="Q22" s="100"/>
      <c r="R22" s="105"/>
      <c r="S22" s="126"/>
      <c r="T22" s="107"/>
      <c r="U22" s="121"/>
      <c r="V22" s="121"/>
      <c r="W22" s="124"/>
      <c r="X22" s="124"/>
      <c r="Y22" s="117"/>
      <c r="Z22" s="119"/>
    </row>
    <row r="23" spans="1:26" x14ac:dyDescent="0.3">
      <c r="A23" s="14" t="s">
        <v>62</v>
      </c>
      <c r="B23" s="100"/>
      <c r="C23" s="27" t="s">
        <v>63</v>
      </c>
      <c r="D23" s="5"/>
      <c r="E23" s="23"/>
      <c r="F23" s="23"/>
      <c r="G23" s="103"/>
      <c r="H23" s="5"/>
      <c r="I23" s="18">
        <f>I24+I25+I26+I27+I28+I29+I30+I31</f>
        <v>349241</v>
      </c>
      <c r="J23" s="18">
        <f>J24+J25+J26+J27+J28+J29+J30+J31</f>
        <v>345444</v>
      </c>
      <c r="K23" s="18">
        <f>J23-I23</f>
        <v>-3797</v>
      </c>
      <c r="L23" s="4"/>
      <c r="M23" s="107"/>
      <c r="N23" s="16" t="s">
        <v>49</v>
      </c>
      <c r="O23" s="5" t="s">
        <v>49</v>
      </c>
      <c r="P23" s="5" t="s">
        <v>49</v>
      </c>
      <c r="Q23" s="100"/>
      <c r="R23" s="105"/>
      <c r="S23" s="126"/>
      <c r="T23" s="107"/>
      <c r="U23" s="121"/>
      <c r="V23" s="121"/>
      <c r="W23" s="124"/>
      <c r="X23" s="124"/>
      <c r="Y23" s="117"/>
      <c r="Z23" s="119"/>
    </row>
    <row r="24" spans="1:26" ht="24" x14ac:dyDescent="0.3">
      <c r="A24" s="21" t="s">
        <v>64</v>
      </c>
      <c r="B24" s="100"/>
      <c r="C24" s="22" t="s">
        <v>65</v>
      </c>
      <c r="D24" s="5"/>
      <c r="E24" s="23"/>
      <c r="F24" s="23"/>
      <c r="G24" s="103"/>
      <c r="H24" s="5"/>
      <c r="I24" s="24">
        <v>272343</v>
      </c>
      <c r="J24" s="24">
        <v>271775</v>
      </c>
      <c r="K24" s="24">
        <f>J24-I24</f>
        <v>-568</v>
      </c>
      <c r="L24" s="12" t="s">
        <v>66</v>
      </c>
      <c r="M24" s="107"/>
      <c r="N24" s="5" t="s">
        <v>49</v>
      </c>
      <c r="O24" s="5" t="s">
        <v>49</v>
      </c>
      <c r="P24" s="5" t="s">
        <v>49</v>
      </c>
      <c r="Q24" s="100"/>
      <c r="R24" s="105"/>
      <c r="S24" s="126"/>
      <c r="T24" s="107"/>
      <c r="U24" s="121"/>
      <c r="V24" s="121"/>
      <c r="W24" s="124"/>
      <c r="X24" s="124"/>
      <c r="Y24" s="117"/>
      <c r="Z24" s="119"/>
    </row>
    <row r="25" spans="1:26" ht="36" x14ac:dyDescent="0.3">
      <c r="A25" s="21" t="s">
        <v>67</v>
      </c>
      <c r="B25" s="101"/>
      <c r="C25" s="22" t="s">
        <v>68</v>
      </c>
      <c r="D25" s="5" t="s">
        <v>57</v>
      </c>
      <c r="E25" s="23">
        <v>2880</v>
      </c>
      <c r="F25" s="23">
        <v>2880</v>
      </c>
      <c r="G25" s="101"/>
      <c r="H25" s="5"/>
      <c r="I25" s="24">
        <v>16170</v>
      </c>
      <c r="J25" s="24">
        <v>16170</v>
      </c>
      <c r="K25" s="24">
        <f t="shared" ref="K25:K31" si="1">J25-I25</f>
        <v>0</v>
      </c>
      <c r="L25" s="106"/>
      <c r="M25" s="107"/>
      <c r="N25" s="5"/>
      <c r="O25" s="5"/>
      <c r="P25" s="5"/>
      <c r="Q25" s="101"/>
      <c r="R25" s="105"/>
      <c r="S25" s="28"/>
      <c r="T25" s="28"/>
      <c r="U25" s="28"/>
      <c r="V25" s="28"/>
      <c r="W25" s="28"/>
      <c r="X25" s="28"/>
      <c r="Y25" s="29"/>
      <c r="Z25" s="30"/>
    </row>
    <row r="26" spans="1:26" ht="36" x14ac:dyDescent="0.3">
      <c r="A26" s="21" t="s">
        <v>69</v>
      </c>
      <c r="B26" s="101"/>
      <c r="C26" s="22" t="s">
        <v>70</v>
      </c>
      <c r="D26" s="5" t="s">
        <v>57</v>
      </c>
      <c r="E26" s="23">
        <v>1584</v>
      </c>
      <c r="F26" s="23">
        <v>1584</v>
      </c>
      <c r="G26" s="101"/>
      <c r="H26" s="5"/>
      <c r="I26" s="24">
        <v>11310</v>
      </c>
      <c r="J26" s="24">
        <v>11310</v>
      </c>
      <c r="K26" s="24">
        <f t="shared" si="1"/>
        <v>0</v>
      </c>
      <c r="L26" s="107"/>
      <c r="M26" s="107"/>
      <c r="N26" s="5"/>
      <c r="O26" s="5"/>
      <c r="P26" s="5"/>
      <c r="Q26" s="101"/>
      <c r="R26" s="105"/>
      <c r="S26" s="28"/>
      <c r="T26" s="28"/>
      <c r="U26" s="28"/>
      <c r="V26" s="28"/>
      <c r="W26" s="28"/>
      <c r="X26" s="28"/>
      <c r="Y26" s="29"/>
      <c r="Z26" s="30"/>
    </row>
    <row r="27" spans="1:26" ht="36" x14ac:dyDescent="0.3">
      <c r="A27" s="21" t="s">
        <v>71</v>
      </c>
      <c r="B27" s="101"/>
      <c r="C27" s="22" t="s">
        <v>72</v>
      </c>
      <c r="D27" s="5" t="s">
        <v>57</v>
      </c>
      <c r="E27" s="23">
        <v>776</v>
      </c>
      <c r="F27" s="23">
        <v>776</v>
      </c>
      <c r="G27" s="101"/>
      <c r="H27" s="5"/>
      <c r="I27" s="24">
        <v>2400</v>
      </c>
      <c r="J27" s="24">
        <v>2400</v>
      </c>
      <c r="K27" s="24">
        <f t="shared" si="1"/>
        <v>0</v>
      </c>
      <c r="L27" s="107"/>
      <c r="M27" s="107"/>
      <c r="N27" s="5"/>
      <c r="O27" s="5"/>
      <c r="P27" s="5"/>
      <c r="Q27" s="101"/>
      <c r="R27" s="105"/>
      <c r="S27" s="28"/>
      <c r="T27" s="28"/>
      <c r="U27" s="28"/>
      <c r="V27" s="28"/>
      <c r="W27" s="28"/>
      <c r="X27" s="28"/>
      <c r="Y27" s="29"/>
      <c r="Z27" s="30"/>
    </row>
    <row r="28" spans="1:26" ht="36" x14ac:dyDescent="0.3">
      <c r="A28" s="21" t="s">
        <v>73</v>
      </c>
      <c r="B28" s="101"/>
      <c r="C28" s="22" t="s">
        <v>74</v>
      </c>
      <c r="D28" s="5" t="s">
        <v>57</v>
      </c>
      <c r="E28" s="23">
        <v>2930</v>
      </c>
      <c r="F28" s="23">
        <v>2930</v>
      </c>
      <c r="G28" s="101"/>
      <c r="H28" s="5"/>
      <c r="I28" s="24">
        <v>16920</v>
      </c>
      <c r="J28" s="24">
        <v>16920</v>
      </c>
      <c r="K28" s="24">
        <f t="shared" si="1"/>
        <v>0</v>
      </c>
      <c r="L28" s="107"/>
      <c r="M28" s="107"/>
      <c r="N28" s="5"/>
      <c r="O28" s="5"/>
      <c r="P28" s="5"/>
      <c r="Q28" s="101"/>
      <c r="R28" s="105"/>
      <c r="S28" s="28"/>
      <c r="T28" s="28"/>
      <c r="U28" s="28"/>
      <c r="V28" s="28"/>
      <c r="W28" s="28"/>
      <c r="X28" s="28"/>
      <c r="Y28" s="29"/>
      <c r="Z28" s="30"/>
    </row>
    <row r="29" spans="1:26" ht="36" x14ac:dyDescent="0.3">
      <c r="A29" s="21" t="s">
        <v>75</v>
      </c>
      <c r="B29" s="101"/>
      <c r="C29" s="22" t="s">
        <v>76</v>
      </c>
      <c r="D29" s="5" t="s">
        <v>57</v>
      </c>
      <c r="E29" s="23">
        <v>2927</v>
      </c>
      <c r="F29" s="23">
        <v>2927</v>
      </c>
      <c r="G29" s="101"/>
      <c r="H29" s="5"/>
      <c r="I29" s="24">
        <v>8905</v>
      </c>
      <c r="J29" s="24">
        <v>8905</v>
      </c>
      <c r="K29" s="24">
        <f t="shared" si="1"/>
        <v>0</v>
      </c>
      <c r="L29" s="108"/>
      <c r="M29" s="107"/>
      <c r="N29" s="5"/>
      <c r="O29" s="5"/>
      <c r="P29" s="5"/>
      <c r="Q29" s="101"/>
      <c r="R29" s="105"/>
      <c r="S29" s="28"/>
      <c r="T29" s="28"/>
      <c r="U29" s="28"/>
      <c r="V29" s="28"/>
      <c r="W29" s="28"/>
      <c r="X29" s="28"/>
      <c r="Y29" s="29"/>
      <c r="Z29" s="30"/>
    </row>
    <row r="30" spans="1:26" ht="48" x14ac:dyDescent="0.3">
      <c r="A30" s="21" t="s">
        <v>77</v>
      </c>
      <c r="B30" s="101"/>
      <c r="C30" s="22" t="s">
        <v>78</v>
      </c>
      <c r="D30" s="5" t="s">
        <v>57</v>
      </c>
      <c r="E30" s="23">
        <v>830</v>
      </c>
      <c r="F30" s="23">
        <v>830</v>
      </c>
      <c r="G30" s="101"/>
      <c r="H30" s="5"/>
      <c r="I30" s="24">
        <v>7196</v>
      </c>
      <c r="J30" s="24">
        <v>6090</v>
      </c>
      <c r="K30" s="24">
        <f t="shared" si="1"/>
        <v>-1106</v>
      </c>
      <c r="L30" s="110" t="s">
        <v>81</v>
      </c>
      <c r="M30" s="107"/>
      <c r="N30" s="5"/>
      <c r="O30" s="5"/>
      <c r="P30" s="5"/>
      <c r="Q30" s="31"/>
      <c r="R30" s="105"/>
      <c r="S30" s="28"/>
      <c r="T30" s="28"/>
      <c r="U30" s="28"/>
      <c r="V30" s="28"/>
      <c r="W30" s="28"/>
      <c r="X30" s="28"/>
      <c r="Y30" s="29"/>
      <c r="Z30" s="30"/>
    </row>
    <row r="31" spans="1:26" ht="36" x14ac:dyDescent="0.3">
      <c r="A31" s="21" t="s">
        <v>79</v>
      </c>
      <c r="B31" s="101"/>
      <c r="C31" s="22" t="s">
        <v>80</v>
      </c>
      <c r="D31" s="5" t="s">
        <v>57</v>
      </c>
      <c r="E31" s="23">
        <v>1640</v>
      </c>
      <c r="F31" s="23">
        <v>1640</v>
      </c>
      <c r="G31" s="101"/>
      <c r="H31" s="5"/>
      <c r="I31" s="24">
        <v>13997</v>
      </c>
      <c r="J31" s="24">
        <v>11874</v>
      </c>
      <c r="K31" s="24">
        <f t="shared" si="1"/>
        <v>-2123</v>
      </c>
      <c r="L31" s="111"/>
      <c r="M31" s="107"/>
      <c r="N31" s="5"/>
      <c r="O31" s="5"/>
      <c r="P31" s="5"/>
      <c r="Q31" s="31"/>
      <c r="R31" s="31"/>
      <c r="S31" s="28"/>
      <c r="T31" s="28"/>
      <c r="U31" s="28"/>
      <c r="V31" s="28"/>
      <c r="W31" s="28"/>
      <c r="X31" s="28"/>
      <c r="Y31" s="29"/>
      <c r="Z31" s="30"/>
    </row>
    <row r="32" spans="1:26" x14ac:dyDescent="0.3">
      <c r="A32" s="32" t="s">
        <v>82</v>
      </c>
      <c r="B32" s="101"/>
      <c r="C32" s="27" t="s">
        <v>83</v>
      </c>
      <c r="D32" s="5"/>
      <c r="E32" s="23"/>
      <c r="F32" s="23"/>
      <c r="G32" s="101"/>
      <c r="H32" s="5"/>
      <c r="I32" s="18">
        <v>54297</v>
      </c>
      <c r="J32" s="18">
        <v>61657</v>
      </c>
      <c r="K32" s="18">
        <f>J32-I32</f>
        <v>7360</v>
      </c>
      <c r="L32" s="4"/>
      <c r="M32" s="82"/>
      <c r="N32" s="5"/>
      <c r="O32" s="5"/>
      <c r="P32" s="5"/>
      <c r="Q32" s="31"/>
      <c r="R32" s="31"/>
      <c r="S32" s="28"/>
      <c r="T32" s="28"/>
      <c r="U32" s="28"/>
      <c r="V32" s="28"/>
      <c r="W32" s="28"/>
      <c r="X32" s="28"/>
      <c r="Y32" s="29"/>
      <c r="Z32" s="30"/>
    </row>
    <row r="33" spans="1:26" ht="60" x14ac:dyDescent="0.3">
      <c r="A33" s="21" t="s">
        <v>84</v>
      </c>
      <c r="B33" s="101"/>
      <c r="C33" s="22" t="s">
        <v>85</v>
      </c>
      <c r="D33" s="5"/>
      <c r="E33" s="23"/>
      <c r="F33" s="23"/>
      <c r="G33" s="101"/>
      <c r="H33" s="5"/>
      <c r="I33" s="24">
        <v>4500</v>
      </c>
      <c r="J33" s="24">
        <v>5000</v>
      </c>
      <c r="K33" s="24">
        <f t="shared" ref="K33:K48" si="2">J33-I33</f>
        <v>500</v>
      </c>
      <c r="L33" s="12" t="s">
        <v>86</v>
      </c>
      <c r="M33" s="82"/>
      <c r="N33" s="5"/>
      <c r="O33" s="5"/>
      <c r="P33" s="5"/>
      <c r="Q33" s="31"/>
      <c r="R33" s="31"/>
      <c r="S33" s="28"/>
      <c r="T33" s="28"/>
      <c r="U33" s="28"/>
      <c r="V33" s="28"/>
      <c r="W33" s="28"/>
      <c r="X33" s="28"/>
      <c r="Y33" s="29"/>
      <c r="Z33" s="30"/>
    </row>
    <row r="34" spans="1:26" ht="84" x14ac:dyDescent="0.3">
      <c r="A34" s="21" t="s">
        <v>87</v>
      </c>
      <c r="B34" s="101"/>
      <c r="C34" s="22" t="s">
        <v>88</v>
      </c>
      <c r="D34" s="5"/>
      <c r="E34" s="23"/>
      <c r="F34" s="23"/>
      <c r="G34" s="101"/>
      <c r="H34" s="5"/>
      <c r="I34" s="24">
        <v>4000</v>
      </c>
      <c r="J34" s="24">
        <v>5000</v>
      </c>
      <c r="K34" s="24">
        <f t="shared" si="2"/>
        <v>1000</v>
      </c>
      <c r="L34" s="12" t="s">
        <v>86</v>
      </c>
      <c r="M34" s="82"/>
      <c r="N34" s="5"/>
      <c r="O34" s="5"/>
      <c r="P34" s="5"/>
      <c r="Q34" s="31"/>
      <c r="R34" s="31"/>
      <c r="S34" s="28"/>
      <c r="T34" s="28"/>
      <c r="U34" s="28"/>
      <c r="V34" s="28"/>
      <c r="W34" s="28"/>
      <c r="X34" s="28"/>
      <c r="Y34" s="29"/>
      <c r="Z34" s="30"/>
    </row>
    <row r="35" spans="1:26" ht="48" x14ac:dyDescent="0.3">
      <c r="A35" s="21" t="s">
        <v>89</v>
      </c>
      <c r="B35" s="101"/>
      <c r="C35" s="22" t="s">
        <v>90</v>
      </c>
      <c r="D35" s="5"/>
      <c r="E35" s="23"/>
      <c r="F35" s="23"/>
      <c r="G35" s="101"/>
      <c r="H35" s="5"/>
      <c r="I35" s="24">
        <v>4500</v>
      </c>
      <c r="J35" s="24">
        <v>5000</v>
      </c>
      <c r="K35" s="24">
        <f t="shared" si="2"/>
        <v>500</v>
      </c>
      <c r="L35" s="12" t="s">
        <v>86</v>
      </c>
      <c r="M35" s="82"/>
      <c r="N35" s="5"/>
      <c r="O35" s="5"/>
      <c r="P35" s="5"/>
      <c r="Q35" s="31"/>
      <c r="R35" s="31"/>
      <c r="S35" s="28"/>
      <c r="T35" s="28"/>
      <c r="U35" s="28"/>
      <c r="V35" s="28"/>
      <c r="W35" s="28"/>
      <c r="X35" s="28"/>
      <c r="Y35" s="29"/>
      <c r="Z35" s="30"/>
    </row>
    <row r="36" spans="1:26" ht="48" x14ac:dyDescent="0.3">
      <c r="A36" s="33" t="s">
        <v>91</v>
      </c>
      <c r="B36" s="101"/>
      <c r="C36" s="22" t="s">
        <v>92</v>
      </c>
      <c r="D36" s="5"/>
      <c r="E36" s="23"/>
      <c r="F36" s="23"/>
      <c r="G36" s="101"/>
      <c r="H36" s="5"/>
      <c r="I36" s="24">
        <v>4500</v>
      </c>
      <c r="J36" s="24">
        <v>5000</v>
      </c>
      <c r="K36" s="24">
        <f t="shared" si="2"/>
        <v>500</v>
      </c>
      <c r="L36" s="12" t="s">
        <v>86</v>
      </c>
      <c r="M36" s="82"/>
      <c r="N36" s="5"/>
      <c r="O36" s="5"/>
      <c r="P36" s="5"/>
      <c r="Q36" s="31"/>
      <c r="R36" s="31"/>
      <c r="S36" s="28"/>
      <c r="T36" s="28"/>
      <c r="U36" s="28"/>
      <c r="V36" s="28"/>
      <c r="W36" s="28"/>
      <c r="X36" s="28"/>
      <c r="Y36" s="29"/>
      <c r="Z36" s="30"/>
    </row>
    <row r="37" spans="1:26" ht="72" x14ac:dyDescent="0.3">
      <c r="A37" s="21" t="s">
        <v>93</v>
      </c>
      <c r="B37" s="101"/>
      <c r="C37" s="22" t="s">
        <v>94</v>
      </c>
      <c r="D37" s="5"/>
      <c r="E37" s="23"/>
      <c r="F37" s="23"/>
      <c r="G37" s="101"/>
      <c r="H37" s="5"/>
      <c r="I37" s="24">
        <v>3780</v>
      </c>
      <c r="J37" s="24">
        <v>3780</v>
      </c>
      <c r="K37" s="24">
        <f t="shared" si="2"/>
        <v>0</v>
      </c>
      <c r="L37" s="4"/>
      <c r="M37" s="82"/>
      <c r="N37" s="5"/>
      <c r="O37" s="5"/>
      <c r="P37" s="5"/>
      <c r="Q37" s="31"/>
      <c r="R37" s="31"/>
      <c r="S37" s="28"/>
      <c r="T37" s="28"/>
      <c r="U37" s="28"/>
      <c r="V37" s="28"/>
      <c r="W37" s="28"/>
      <c r="X37" s="28"/>
      <c r="Y37" s="29"/>
      <c r="Z37" s="30"/>
    </row>
    <row r="38" spans="1:26" ht="36" x14ac:dyDescent="0.3">
      <c r="A38" s="34" t="s">
        <v>95</v>
      </c>
      <c r="B38" s="101"/>
      <c r="C38" s="22" t="s">
        <v>96</v>
      </c>
      <c r="D38" s="5"/>
      <c r="E38" s="23"/>
      <c r="F38" s="23"/>
      <c r="G38" s="101"/>
      <c r="H38" s="5"/>
      <c r="I38" s="24">
        <v>3600</v>
      </c>
      <c r="J38" s="24">
        <v>3600</v>
      </c>
      <c r="K38" s="24">
        <f t="shared" si="2"/>
        <v>0</v>
      </c>
      <c r="L38" s="4"/>
      <c r="M38" s="82"/>
      <c r="N38" s="5"/>
      <c r="O38" s="5"/>
      <c r="P38" s="5"/>
      <c r="Q38" s="31"/>
      <c r="R38" s="31"/>
      <c r="S38" s="28"/>
      <c r="T38" s="28"/>
      <c r="U38" s="28"/>
      <c r="V38" s="28"/>
      <c r="W38" s="28"/>
      <c r="X38" s="28"/>
      <c r="Y38" s="29"/>
      <c r="Z38" s="30"/>
    </row>
    <row r="39" spans="1:26" ht="48" x14ac:dyDescent="0.3">
      <c r="A39" s="21" t="s">
        <v>97</v>
      </c>
      <c r="B39" s="101"/>
      <c r="C39" s="22" t="s">
        <v>98</v>
      </c>
      <c r="D39" s="5"/>
      <c r="E39" s="23"/>
      <c r="F39" s="23"/>
      <c r="G39" s="101"/>
      <c r="H39" s="5"/>
      <c r="I39" s="24">
        <v>1473</v>
      </c>
      <c r="J39" s="24">
        <v>1473</v>
      </c>
      <c r="K39" s="24">
        <f t="shared" si="2"/>
        <v>0</v>
      </c>
      <c r="L39" s="4"/>
      <c r="M39" s="82"/>
      <c r="N39" s="5"/>
      <c r="O39" s="5"/>
      <c r="P39" s="5"/>
      <c r="Q39" s="31"/>
      <c r="R39" s="31"/>
      <c r="S39" s="28"/>
      <c r="T39" s="28"/>
      <c r="U39" s="28"/>
      <c r="V39" s="28"/>
      <c r="W39" s="28"/>
      <c r="X39" s="28"/>
      <c r="Y39" s="29"/>
      <c r="Z39" s="30"/>
    </row>
    <row r="40" spans="1:26" ht="60" x14ac:dyDescent="0.3">
      <c r="A40" s="21" t="s">
        <v>99</v>
      </c>
      <c r="B40" s="101"/>
      <c r="C40" s="22" t="s">
        <v>100</v>
      </c>
      <c r="D40" s="5"/>
      <c r="E40" s="23"/>
      <c r="F40" s="23"/>
      <c r="G40" s="101"/>
      <c r="H40" s="5"/>
      <c r="I40" s="24">
        <v>4887</v>
      </c>
      <c r="J40" s="24">
        <v>9803</v>
      </c>
      <c r="K40" s="24">
        <f t="shared" si="2"/>
        <v>4916</v>
      </c>
      <c r="L40" s="12" t="s">
        <v>124</v>
      </c>
      <c r="M40" s="82"/>
      <c r="N40" s="5"/>
      <c r="O40" s="5"/>
      <c r="P40" s="5"/>
      <c r="Q40" s="31"/>
      <c r="R40" s="31"/>
      <c r="S40" s="28"/>
      <c r="T40" s="28"/>
      <c r="U40" s="28"/>
      <c r="V40" s="28"/>
      <c r="W40" s="28"/>
      <c r="X40" s="28"/>
      <c r="Y40" s="29"/>
      <c r="Z40" s="30"/>
    </row>
    <row r="41" spans="1:26" ht="72" x14ac:dyDescent="0.3">
      <c r="A41" s="21" t="s">
        <v>101</v>
      </c>
      <c r="B41" s="101"/>
      <c r="C41" s="27" t="s">
        <v>102</v>
      </c>
      <c r="D41" s="5"/>
      <c r="E41" s="23"/>
      <c r="F41" s="23"/>
      <c r="G41" s="101"/>
      <c r="H41" s="5"/>
      <c r="I41" s="18">
        <f>I42+I43+I44</f>
        <v>23057</v>
      </c>
      <c r="J41" s="18">
        <f>J42+J43+J44</f>
        <v>23001</v>
      </c>
      <c r="K41" s="18">
        <f t="shared" si="2"/>
        <v>-56</v>
      </c>
      <c r="L41" s="12" t="s">
        <v>81</v>
      </c>
      <c r="M41" s="82"/>
      <c r="N41" s="5"/>
      <c r="O41" s="5"/>
      <c r="P41" s="5"/>
      <c r="Q41" s="31"/>
      <c r="R41" s="31"/>
      <c r="S41" s="28"/>
      <c r="T41" s="28"/>
      <c r="U41" s="28"/>
      <c r="V41" s="28"/>
      <c r="W41" s="28"/>
      <c r="X41" s="28"/>
      <c r="Y41" s="29"/>
      <c r="Z41" s="30"/>
    </row>
    <row r="42" spans="1:26" ht="72" x14ac:dyDescent="0.3">
      <c r="A42" s="21" t="s">
        <v>103</v>
      </c>
      <c r="B42" s="101"/>
      <c r="C42" s="22" t="s">
        <v>104</v>
      </c>
      <c r="D42" s="5"/>
      <c r="E42" s="23"/>
      <c r="F42" s="23"/>
      <c r="G42" s="101"/>
      <c r="H42" s="5"/>
      <c r="I42" s="24">
        <v>6406</v>
      </c>
      <c r="J42" s="24">
        <v>6392</v>
      </c>
      <c r="K42" s="24">
        <f t="shared" si="2"/>
        <v>-14</v>
      </c>
      <c r="L42" s="4"/>
      <c r="M42" s="82"/>
      <c r="N42" s="5"/>
      <c r="O42" s="5"/>
      <c r="P42" s="5"/>
      <c r="Q42" s="31"/>
      <c r="R42" s="31"/>
      <c r="S42" s="28"/>
      <c r="T42" s="28"/>
      <c r="U42" s="28"/>
      <c r="V42" s="28"/>
      <c r="W42" s="28"/>
      <c r="X42" s="28"/>
      <c r="Y42" s="29"/>
      <c r="Z42" s="30"/>
    </row>
    <row r="43" spans="1:26" ht="60" x14ac:dyDescent="0.3">
      <c r="A43" s="34" t="s">
        <v>105</v>
      </c>
      <c r="B43" s="101"/>
      <c r="C43" s="22" t="s">
        <v>106</v>
      </c>
      <c r="D43" s="5"/>
      <c r="E43" s="23"/>
      <c r="F43" s="23"/>
      <c r="G43" s="101"/>
      <c r="H43" s="5"/>
      <c r="I43" s="24">
        <v>12321</v>
      </c>
      <c r="J43" s="24">
        <v>12288</v>
      </c>
      <c r="K43" s="24">
        <f t="shared" si="2"/>
        <v>-33</v>
      </c>
      <c r="L43" s="4"/>
      <c r="M43" s="82"/>
      <c r="N43" s="5"/>
      <c r="O43" s="5"/>
      <c r="P43" s="5"/>
      <c r="Q43" s="31"/>
      <c r="R43" s="31"/>
      <c r="S43" s="28"/>
      <c r="T43" s="28"/>
      <c r="U43" s="28"/>
      <c r="V43" s="28"/>
      <c r="W43" s="28"/>
      <c r="X43" s="28"/>
      <c r="Y43" s="29"/>
      <c r="Z43" s="30"/>
    </row>
    <row r="44" spans="1:26" ht="60" x14ac:dyDescent="0.3">
      <c r="A44" s="21" t="s">
        <v>107</v>
      </c>
      <c r="B44" s="101"/>
      <c r="C44" s="22" t="s">
        <v>108</v>
      </c>
      <c r="D44" s="5"/>
      <c r="E44" s="23"/>
      <c r="F44" s="23"/>
      <c r="G44" s="101"/>
      <c r="H44" s="5"/>
      <c r="I44" s="24">
        <v>4330</v>
      </c>
      <c r="J44" s="24">
        <v>4321</v>
      </c>
      <c r="K44" s="24">
        <f t="shared" si="2"/>
        <v>-9</v>
      </c>
      <c r="L44" s="4"/>
      <c r="M44" s="82"/>
      <c r="N44" s="5"/>
      <c r="O44" s="5"/>
      <c r="P44" s="5"/>
      <c r="Q44" s="31"/>
      <c r="R44" s="31"/>
      <c r="S44" s="28"/>
      <c r="T44" s="28"/>
      <c r="U44" s="28"/>
      <c r="V44" s="28"/>
      <c r="W44" s="28"/>
      <c r="X44" s="28"/>
      <c r="Y44" s="29"/>
      <c r="Z44" s="30"/>
    </row>
    <row r="45" spans="1:26" ht="149.25" customHeight="1" x14ac:dyDescent="0.3">
      <c r="A45" s="21" t="s">
        <v>109</v>
      </c>
      <c r="B45" s="101"/>
      <c r="C45" s="27" t="s">
        <v>110</v>
      </c>
      <c r="D45" s="35" t="s">
        <v>111</v>
      </c>
      <c r="E45" s="36">
        <v>8</v>
      </c>
      <c r="F45" s="36">
        <v>8</v>
      </c>
      <c r="G45" s="101"/>
      <c r="H45" s="5"/>
      <c r="I45" s="18">
        <v>9691</v>
      </c>
      <c r="J45" s="18">
        <v>13142</v>
      </c>
      <c r="K45" s="18">
        <f t="shared" si="2"/>
        <v>3451</v>
      </c>
      <c r="L45" s="37" t="s">
        <v>112</v>
      </c>
      <c r="M45" s="82"/>
      <c r="N45" s="5"/>
      <c r="O45" s="5"/>
      <c r="P45" s="5"/>
      <c r="Q45" s="31"/>
      <c r="R45" s="31"/>
      <c r="S45" s="28"/>
      <c r="T45" s="28"/>
      <c r="U45" s="28"/>
      <c r="V45" s="28"/>
      <c r="W45" s="28"/>
      <c r="X45" s="28"/>
      <c r="Y45" s="29"/>
      <c r="Z45" s="30"/>
    </row>
    <row r="46" spans="1:26" ht="40.5" customHeight="1" x14ac:dyDescent="0.3">
      <c r="A46" s="7" t="s">
        <v>113</v>
      </c>
      <c r="B46" s="100"/>
      <c r="C46" s="8" t="s">
        <v>47</v>
      </c>
      <c r="D46" s="38"/>
      <c r="E46" s="38"/>
      <c r="F46" s="38"/>
      <c r="G46" s="103"/>
      <c r="H46" s="5"/>
      <c r="I46" s="11">
        <v>19049</v>
      </c>
      <c r="J46" s="11">
        <v>19049</v>
      </c>
      <c r="K46" s="24">
        <f t="shared" si="2"/>
        <v>0</v>
      </c>
      <c r="L46" s="4"/>
      <c r="M46" s="24" t="s">
        <v>49</v>
      </c>
      <c r="N46" s="11">
        <v>0</v>
      </c>
      <c r="O46" s="11">
        <v>19049</v>
      </c>
      <c r="P46" s="5">
        <v>0</v>
      </c>
      <c r="Q46" s="100"/>
      <c r="R46" s="31"/>
      <c r="S46" s="126"/>
      <c r="T46" s="28"/>
      <c r="U46" s="126"/>
      <c r="V46" s="126"/>
      <c r="W46" s="28"/>
      <c r="X46" s="126"/>
      <c r="Y46" s="117"/>
      <c r="Z46" s="119"/>
    </row>
    <row r="47" spans="1:26" ht="48" x14ac:dyDescent="0.3">
      <c r="A47" s="21" t="s">
        <v>114</v>
      </c>
      <c r="B47" s="100"/>
      <c r="C47" s="15" t="s">
        <v>115</v>
      </c>
      <c r="D47" s="16"/>
      <c r="E47" s="17"/>
      <c r="F47" s="17"/>
      <c r="G47" s="103"/>
      <c r="H47" s="5"/>
      <c r="I47" s="18">
        <v>19049</v>
      </c>
      <c r="J47" s="18">
        <v>19049</v>
      </c>
      <c r="K47" s="18">
        <f t="shared" si="2"/>
        <v>0</v>
      </c>
      <c r="L47" s="39"/>
      <c r="M47" s="24" t="s">
        <v>49</v>
      </c>
      <c r="N47" s="18"/>
      <c r="O47" s="18"/>
      <c r="P47" s="5" t="s">
        <v>49</v>
      </c>
      <c r="Q47" s="100"/>
      <c r="R47" s="31"/>
      <c r="S47" s="126"/>
      <c r="T47" s="28"/>
      <c r="U47" s="126"/>
      <c r="V47" s="126"/>
      <c r="W47" s="28"/>
      <c r="X47" s="126"/>
      <c r="Y47" s="117"/>
      <c r="Z47" s="119"/>
    </row>
    <row r="48" spans="1:26" ht="159.75" customHeight="1" x14ac:dyDescent="0.3">
      <c r="A48" s="34" t="s">
        <v>116</v>
      </c>
      <c r="B48" s="31"/>
      <c r="C48" s="22" t="s">
        <v>117</v>
      </c>
      <c r="D48" s="40"/>
      <c r="E48" s="23"/>
      <c r="F48" s="23"/>
      <c r="G48" s="41"/>
      <c r="H48" s="5"/>
      <c r="I48" s="24">
        <v>19049</v>
      </c>
      <c r="J48" s="24">
        <v>19049</v>
      </c>
      <c r="K48" s="24">
        <f t="shared" si="2"/>
        <v>0</v>
      </c>
      <c r="L48" s="42"/>
      <c r="M48" s="43"/>
      <c r="N48" s="44"/>
      <c r="O48" s="44"/>
      <c r="P48" s="44"/>
      <c r="Q48" s="31"/>
      <c r="R48" s="31"/>
      <c r="S48" s="28"/>
      <c r="T48" s="28"/>
      <c r="U48" s="28"/>
      <c r="V48" s="28"/>
      <c r="W48" s="28"/>
      <c r="X48" s="28"/>
      <c r="Y48" s="29"/>
      <c r="Z48" s="30"/>
    </row>
    <row r="49" spans="1:26" s="13" customFormat="1" ht="22.8" x14ac:dyDescent="0.3">
      <c r="A49" s="7" t="s">
        <v>118</v>
      </c>
      <c r="B49" s="100"/>
      <c r="C49" s="8" t="s">
        <v>47</v>
      </c>
      <c r="D49" s="38"/>
      <c r="E49" s="38"/>
      <c r="F49" s="38"/>
      <c r="G49" s="103"/>
      <c r="H49" s="5"/>
      <c r="I49" s="11">
        <v>19049</v>
      </c>
      <c r="J49" s="11">
        <v>19049</v>
      </c>
      <c r="K49" s="24">
        <f>J49-I49</f>
        <v>0</v>
      </c>
      <c r="L49" s="4"/>
      <c r="M49" s="5" t="s">
        <v>49</v>
      </c>
      <c r="N49" s="11">
        <f>0</f>
        <v>0</v>
      </c>
      <c r="O49" s="11" t="s">
        <v>49</v>
      </c>
      <c r="P49" s="11">
        <v>19049</v>
      </c>
      <c r="Q49" s="45"/>
      <c r="R49" s="45"/>
      <c r="S49" s="126"/>
      <c r="T49" s="28"/>
      <c r="U49" s="126"/>
      <c r="V49" s="126"/>
      <c r="W49" s="28"/>
      <c r="X49" s="126"/>
      <c r="Y49" s="117"/>
      <c r="Z49" s="119"/>
    </row>
    <row r="50" spans="1:26" s="48" customFormat="1" ht="48" x14ac:dyDescent="0.3">
      <c r="A50" s="46" t="s">
        <v>119</v>
      </c>
      <c r="B50" s="100"/>
      <c r="C50" s="15" t="s">
        <v>115</v>
      </c>
      <c r="D50" s="16"/>
      <c r="E50" s="17"/>
      <c r="F50" s="17"/>
      <c r="G50" s="103"/>
      <c r="H50" s="5"/>
      <c r="I50" s="18">
        <v>19049</v>
      </c>
      <c r="J50" s="18">
        <v>19049</v>
      </c>
      <c r="K50" s="18">
        <f t="shared" ref="K50:K51" si="3">J50-I50</f>
        <v>0</v>
      </c>
      <c r="L50" s="47"/>
      <c r="M50" s="5" t="s">
        <v>49</v>
      </c>
      <c r="N50" s="16"/>
      <c r="O50" s="18" t="s">
        <v>49</v>
      </c>
      <c r="P50" s="18"/>
      <c r="Q50" s="45"/>
      <c r="R50" s="45"/>
      <c r="S50" s="126"/>
      <c r="T50" s="28"/>
      <c r="U50" s="126"/>
      <c r="V50" s="126"/>
      <c r="W50" s="28"/>
      <c r="X50" s="126"/>
      <c r="Y50" s="117"/>
      <c r="Z50" s="119"/>
    </row>
    <row r="51" spans="1:26" ht="144" x14ac:dyDescent="0.3">
      <c r="A51" s="21" t="s">
        <v>120</v>
      </c>
      <c r="B51" s="31"/>
      <c r="C51" s="22" t="s">
        <v>117</v>
      </c>
      <c r="D51" s="40"/>
      <c r="E51" s="23"/>
      <c r="F51" s="23"/>
      <c r="G51" s="41"/>
      <c r="H51" s="5"/>
      <c r="I51" s="24">
        <v>19049</v>
      </c>
      <c r="J51" s="24">
        <v>19049</v>
      </c>
      <c r="K51" s="24">
        <f t="shared" si="3"/>
        <v>0</v>
      </c>
      <c r="L51" s="47"/>
      <c r="M51" s="44"/>
      <c r="N51" s="44"/>
      <c r="O51" s="49"/>
      <c r="P51" s="44"/>
      <c r="Q51" s="45"/>
      <c r="R51" s="45"/>
      <c r="S51" s="28"/>
      <c r="T51" s="28"/>
      <c r="U51" s="28"/>
      <c r="V51" s="28"/>
      <c r="W51" s="28"/>
      <c r="X51" s="28"/>
      <c r="Y51" s="29"/>
      <c r="Z51" s="30"/>
    </row>
    <row r="52" spans="1:26" x14ac:dyDescent="0.3">
      <c r="A52" s="5"/>
      <c r="B52" s="5"/>
      <c r="C52" s="50" t="s">
        <v>121</v>
      </c>
      <c r="D52" s="9"/>
      <c r="E52" s="9"/>
      <c r="F52" s="9"/>
      <c r="G52" s="9"/>
      <c r="H52" s="9"/>
      <c r="I52" s="11">
        <f>I19+I23+I32+I45+I46+I50</f>
        <v>503873</v>
      </c>
      <c r="J52" s="11">
        <f>J18+J46+J50</f>
        <v>510887</v>
      </c>
      <c r="K52" s="11">
        <f>SUM(K49,K46,K18)</f>
        <v>7014</v>
      </c>
      <c r="L52" s="51"/>
      <c r="M52" s="11">
        <v>472789</v>
      </c>
      <c r="N52" s="11">
        <f>SUM(N18,N46,N49)</f>
        <v>0</v>
      </c>
      <c r="O52" s="11">
        <f>SUM(O46)</f>
        <v>19049</v>
      </c>
      <c r="P52" s="11">
        <f>SUM(P49)</f>
        <v>19049</v>
      </c>
      <c r="Q52" s="9"/>
      <c r="R52" s="9"/>
      <c r="S52" s="51"/>
      <c r="T52" s="51"/>
      <c r="U52" s="51"/>
      <c r="V52" s="51"/>
      <c r="W52" s="51"/>
      <c r="X52" s="51"/>
      <c r="Y52" s="51"/>
      <c r="Z52" s="52"/>
    </row>
    <row r="53" spans="1:26" ht="13.5" customHeight="1" x14ac:dyDescent="0.3">
      <c r="A53" s="129" t="s">
        <v>122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53"/>
      <c r="P53" s="53"/>
      <c r="Q53" s="53"/>
      <c r="R53" s="53"/>
      <c r="S53" s="54"/>
      <c r="T53" s="54"/>
      <c r="U53" s="54"/>
      <c r="V53" s="54"/>
      <c r="W53" s="54"/>
      <c r="X53" s="54"/>
      <c r="Y53" s="54"/>
      <c r="Z53" s="54"/>
    </row>
    <row r="54" spans="1:26" ht="15.75" customHeight="1" x14ac:dyDescent="0.3">
      <c r="A54" s="128" t="s">
        <v>207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54"/>
      <c r="U54" s="54"/>
      <c r="V54" s="54"/>
      <c r="W54" s="54"/>
      <c r="X54" s="54"/>
      <c r="Y54" s="54"/>
      <c r="Z54" s="54"/>
    </row>
    <row r="55" spans="1:26" s="1" customFormat="1" ht="27.75" customHeight="1" x14ac:dyDescent="0.3">
      <c r="A55" s="130" t="s">
        <v>123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s="1" customFormat="1" x14ac:dyDescent="0.3">
      <c r="A56" s="127" t="s">
        <v>210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s="1" customFormat="1" x14ac:dyDescent="0.3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5.6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56"/>
    </row>
    <row r="59" spans="1:26" ht="15.6" x14ac:dyDescent="0.3">
      <c r="A59" s="57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</sheetData>
  <mergeCells count="76">
    <mergeCell ref="A56:Z56"/>
    <mergeCell ref="A54:S54"/>
    <mergeCell ref="Z49:Z50"/>
    <mergeCell ref="A53:N53"/>
    <mergeCell ref="A55:Z55"/>
    <mergeCell ref="X46:X47"/>
    <mergeCell ref="Y46:Y47"/>
    <mergeCell ref="Z46:Z47"/>
    <mergeCell ref="B49:B50"/>
    <mergeCell ref="G49:G50"/>
    <mergeCell ref="S49:S50"/>
    <mergeCell ref="U49:U50"/>
    <mergeCell ref="V49:V50"/>
    <mergeCell ref="X49:X50"/>
    <mergeCell ref="Y49:Y50"/>
    <mergeCell ref="B46:B47"/>
    <mergeCell ref="G46:G47"/>
    <mergeCell ref="Q46:Q47"/>
    <mergeCell ref="S46:S47"/>
    <mergeCell ref="U46:U47"/>
    <mergeCell ref="V46:V47"/>
    <mergeCell ref="Y18:Y24"/>
    <mergeCell ref="Z18:Z24"/>
    <mergeCell ref="N20:N22"/>
    <mergeCell ref="O20:O22"/>
    <mergeCell ref="P20:P22"/>
    <mergeCell ref="W18:W24"/>
    <mergeCell ref="X18:X24"/>
    <mergeCell ref="S18:S24"/>
    <mergeCell ref="T18:T24"/>
    <mergeCell ref="U18:U24"/>
    <mergeCell ref="V18:V24"/>
    <mergeCell ref="U14:V15"/>
    <mergeCell ref="W14:X15"/>
    <mergeCell ref="M15:M16"/>
    <mergeCell ref="N15:N16"/>
    <mergeCell ref="Q14:R15"/>
    <mergeCell ref="B18:B45"/>
    <mergeCell ref="G18:G45"/>
    <mergeCell ref="Q18:Q29"/>
    <mergeCell ref="R18:R30"/>
    <mergeCell ref="L25:L29"/>
    <mergeCell ref="M18:M31"/>
    <mergeCell ref="L30:L31"/>
    <mergeCell ref="Q13:X13"/>
    <mergeCell ref="Y13:Y16"/>
    <mergeCell ref="Z13:Z16"/>
    <mergeCell ref="B14:B16"/>
    <mergeCell ref="C14:C16"/>
    <mergeCell ref="D14:D16"/>
    <mergeCell ref="E14:F15"/>
    <mergeCell ref="G14:G16"/>
    <mergeCell ref="I14:I16"/>
    <mergeCell ref="J14:J16"/>
    <mergeCell ref="K14:K16"/>
    <mergeCell ref="L14:L16"/>
    <mergeCell ref="M14:N14"/>
    <mergeCell ref="O14:O16"/>
    <mergeCell ref="P14:P16"/>
    <mergeCell ref="S14:T15"/>
    <mergeCell ref="U8:Z8"/>
    <mergeCell ref="A9:Z9"/>
    <mergeCell ref="A10:Z10"/>
    <mergeCell ref="A11:Z11"/>
    <mergeCell ref="A12:Z12"/>
    <mergeCell ref="A13:A16"/>
    <mergeCell ref="B13:G13"/>
    <mergeCell ref="H13:H16"/>
    <mergeCell ref="I13:L13"/>
    <mergeCell ref="M13:P13"/>
    <mergeCell ref="U6:Z6"/>
    <mergeCell ref="U1:Z1"/>
    <mergeCell ref="U2:Z2"/>
    <mergeCell ref="U3:Z3"/>
    <mergeCell ref="U4:Z4"/>
    <mergeCell ref="U5:Z5"/>
  </mergeCells>
  <pageMargins left="0" right="0" top="0" bottom="0" header="0.31496062992125984" footer="0.31496062992125984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workbookViewId="0">
      <selection activeCell="W60" sqref="W60"/>
    </sheetView>
  </sheetViews>
  <sheetFormatPr defaultRowHeight="14.4" x14ac:dyDescent="0.3"/>
  <cols>
    <col min="1" max="1" width="9.109375" customWidth="1"/>
    <col min="2" max="2" width="7.33203125" customWidth="1"/>
    <col min="3" max="3" width="25" customWidth="1"/>
    <col min="4" max="4" width="4.5546875" customWidth="1"/>
    <col min="5" max="6" width="5.88671875" customWidth="1"/>
    <col min="7" max="7" width="8.5546875" customWidth="1"/>
    <col min="8" max="8" width="6.109375" customWidth="1"/>
    <col min="9" max="9" width="9.109375" customWidth="1"/>
    <col min="10" max="10" width="8.6640625" customWidth="1"/>
    <col min="11" max="11" width="9.5546875" customWidth="1"/>
    <col min="12" max="12" width="30.44140625" customWidth="1"/>
    <col min="13" max="13" width="7.33203125" style="1" customWidth="1"/>
    <col min="14" max="14" width="9.6640625" style="1" customWidth="1"/>
    <col min="15" max="15" width="9" style="1" customWidth="1"/>
    <col min="16" max="16" width="7.6640625" style="1" customWidth="1"/>
    <col min="17" max="18" width="8" style="1" customWidth="1"/>
    <col min="19" max="19" width="7" customWidth="1"/>
    <col min="20" max="20" width="7.44140625" customWidth="1"/>
    <col min="21" max="21" width="6.109375" customWidth="1"/>
    <col min="22" max="22" width="5.6640625" customWidth="1"/>
    <col min="23" max="24" width="6.6640625" customWidth="1"/>
    <col min="25" max="25" width="13.33203125" customWidth="1"/>
    <col min="26" max="26" width="9.6640625" customWidth="1"/>
  </cols>
  <sheetData>
    <row r="1" spans="1:26" ht="13.5" customHeight="1" x14ac:dyDescent="0.3">
      <c r="U1" s="87" t="s">
        <v>125</v>
      </c>
      <c r="V1" s="87"/>
      <c r="W1" s="87"/>
      <c r="X1" s="87"/>
      <c r="Y1" s="87"/>
      <c r="Z1" s="87"/>
    </row>
    <row r="2" spans="1:26" ht="13.5" customHeight="1" x14ac:dyDescent="0.3">
      <c r="U2" s="87" t="s">
        <v>126</v>
      </c>
      <c r="V2" s="87"/>
      <c r="W2" s="87"/>
      <c r="X2" s="87"/>
      <c r="Y2" s="87"/>
      <c r="Z2" s="87"/>
    </row>
    <row r="3" spans="1:26" x14ac:dyDescent="0.3">
      <c r="U3" s="87" t="s">
        <v>127</v>
      </c>
      <c r="V3" s="87"/>
      <c r="W3" s="87"/>
      <c r="X3" s="87"/>
      <c r="Y3" s="87"/>
      <c r="Z3" s="87"/>
    </row>
    <row r="4" spans="1:26" x14ac:dyDescent="0.3">
      <c r="U4" s="87" t="s">
        <v>128</v>
      </c>
      <c r="V4" s="87"/>
      <c r="W4" s="87"/>
      <c r="X4" s="87"/>
      <c r="Y4" s="87"/>
      <c r="Z4" s="87"/>
    </row>
    <row r="5" spans="1:26" x14ac:dyDescent="0.3">
      <c r="U5" s="87" t="s">
        <v>129</v>
      </c>
      <c r="V5" s="87"/>
      <c r="W5" s="87"/>
      <c r="X5" s="87"/>
      <c r="Y5" s="87"/>
      <c r="Z5" s="87"/>
    </row>
    <row r="6" spans="1:26" x14ac:dyDescent="0.3">
      <c r="U6" s="87" t="s">
        <v>130</v>
      </c>
      <c r="V6" s="87"/>
      <c r="W6" s="87"/>
      <c r="X6" s="87"/>
      <c r="Y6" s="87"/>
      <c r="Z6" s="87"/>
    </row>
    <row r="7" spans="1:26" ht="10.5" customHeight="1" x14ac:dyDescent="0.3">
      <c r="U7" s="61"/>
      <c r="V7" s="61"/>
      <c r="W7" s="61"/>
      <c r="X7" s="61"/>
      <c r="Y7" s="61"/>
      <c r="Z7" s="61"/>
    </row>
    <row r="8" spans="1:26" x14ac:dyDescent="0.3">
      <c r="U8" s="87" t="s">
        <v>131</v>
      </c>
      <c r="V8" s="87"/>
      <c r="W8" s="87"/>
      <c r="X8" s="87"/>
      <c r="Y8" s="87"/>
      <c r="Z8" s="87"/>
    </row>
    <row r="9" spans="1:26" x14ac:dyDescent="0.3">
      <c r="A9" s="90" t="s">
        <v>132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s="3" customFormat="1" ht="29.25" customHeight="1" x14ac:dyDescent="0.3">
      <c r="A10" s="90" t="s">
        <v>133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s="3" customFormat="1" ht="14.25" customHeight="1" x14ac:dyDescent="0.3">
      <c r="A11" s="91" t="s">
        <v>134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</row>
    <row r="12" spans="1:26" s="3" customFormat="1" ht="39.75" customHeight="1" x14ac:dyDescent="0.3">
      <c r="A12" s="92" t="s">
        <v>135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49.5" customHeight="1" x14ac:dyDescent="0.3">
      <c r="A13" s="88" t="s">
        <v>11</v>
      </c>
      <c r="B13" s="136" t="s">
        <v>136</v>
      </c>
      <c r="C13" s="136"/>
      <c r="D13" s="136"/>
      <c r="E13" s="136"/>
      <c r="F13" s="136"/>
      <c r="G13" s="136"/>
      <c r="H13" s="136" t="s">
        <v>137</v>
      </c>
      <c r="I13" s="136" t="s">
        <v>138</v>
      </c>
      <c r="J13" s="136"/>
      <c r="K13" s="136"/>
      <c r="L13" s="136"/>
      <c r="M13" s="136" t="s">
        <v>139</v>
      </c>
      <c r="N13" s="136"/>
      <c r="O13" s="136"/>
      <c r="P13" s="136"/>
      <c r="Q13" s="137"/>
      <c r="R13" s="137"/>
      <c r="S13" s="137"/>
      <c r="T13" s="137"/>
      <c r="U13" s="137"/>
      <c r="V13" s="137"/>
      <c r="W13" s="137"/>
      <c r="X13" s="138"/>
      <c r="Y13" s="136" t="s">
        <v>140</v>
      </c>
      <c r="Z13" s="88" t="s">
        <v>141</v>
      </c>
    </row>
    <row r="14" spans="1:26" ht="67.5" customHeight="1" x14ac:dyDescent="0.3">
      <c r="A14" s="88"/>
      <c r="B14" s="136" t="s">
        <v>142</v>
      </c>
      <c r="C14" s="136" t="s">
        <v>143</v>
      </c>
      <c r="D14" s="136" t="s">
        <v>144</v>
      </c>
      <c r="E14" s="136" t="s">
        <v>145</v>
      </c>
      <c r="F14" s="136"/>
      <c r="G14" s="136" t="s">
        <v>146</v>
      </c>
      <c r="H14" s="136"/>
      <c r="I14" s="136" t="s">
        <v>147</v>
      </c>
      <c r="J14" s="136" t="s">
        <v>25</v>
      </c>
      <c r="K14" s="136" t="s">
        <v>148</v>
      </c>
      <c r="L14" s="136" t="s">
        <v>149</v>
      </c>
      <c r="M14" s="136" t="s">
        <v>150</v>
      </c>
      <c r="N14" s="136"/>
      <c r="O14" s="136" t="s">
        <v>151</v>
      </c>
      <c r="P14" s="136" t="s">
        <v>152</v>
      </c>
      <c r="Q14" s="132" t="s">
        <v>153</v>
      </c>
      <c r="R14" s="133"/>
      <c r="S14" s="132" t="s">
        <v>154</v>
      </c>
      <c r="T14" s="133"/>
      <c r="U14" s="136" t="s">
        <v>155</v>
      </c>
      <c r="V14" s="136"/>
      <c r="W14" s="132" t="s">
        <v>156</v>
      </c>
      <c r="X14" s="133"/>
      <c r="Y14" s="136"/>
      <c r="Z14" s="88"/>
    </row>
    <row r="15" spans="1:26" ht="64.5" customHeight="1" x14ac:dyDescent="0.3">
      <c r="A15" s="88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 t="s">
        <v>35</v>
      </c>
      <c r="N15" s="136" t="s">
        <v>157</v>
      </c>
      <c r="O15" s="136"/>
      <c r="P15" s="136"/>
      <c r="Q15" s="134"/>
      <c r="R15" s="135"/>
      <c r="S15" s="134"/>
      <c r="T15" s="135"/>
      <c r="U15" s="136"/>
      <c r="V15" s="136"/>
      <c r="W15" s="134"/>
      <c r="X15" s="135"/>
      <c r="Y15" s="136"/>
      <c r="Z15" s="88"/>
    </row>
    <row r="16" spans="1:26" ht="47.25" customHeight="1" x14ac:dyDescent="0.3">
      <c r="A16" s="88"/>
      <c r="B16" s="136"/>
      <c r="C16" s="136"/>
      <c r="D16" s="136"/>
      <c r="E16" s="72" t="s">
        <v>158</v>
      </c>
      <c r="F16" s="72" t="s">
        <v>38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72" t="s">
        <v>159</v>
      </c>
      <c r="R16" s="72" t="s">
        <v>160</v>
      </c>
      <c r="S16" s="72" t="s">
        <v>161</v>
      </c>
      <c r="T16" s="72" t="s">
        <v>162</v>
      </c>
      <c r="U16" s="72" t="s">
        <v>158</v>
      </c>
      <c r="V16" s="72" t="s">
        <v>38</v>
      </c>
      <c r="W16" s="72" t="s">
        <v>163</v>
      </c>
      <c r="X16" s="72" t="s">
        <v>164</v>
      </c>
      <c r="Y16" s="136"/>
      <c r="Z16" s="88"/>
    </row>
    <row r="17" spans="1:26" x14ac:dyDescent="0.3">
      <c r="A17" s="62">
        <v>1</v>
      </c>
      <c r="B17" s="62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  <c r="I17" s="62">
        <v>9</v>
      </c>
      <c r="J17" s="62">
        <v>10</v>
      </c>
      <c r="K17" s="62">
        <v>11</v>
      </c>
      <c r="L17" s="62">
        <v>12</v>
      </c>
      <c r="M17" s="62">
        <v>13</v>
      </c>
      <c r="N17" s="62">
        <v>14</v>
      </c>
      <c r="O17" s="62">
        <v>15</v>
      </c>
      <c r="P17" s="62">
        <v>16</v>
      </c>
      <c r="Q17" s="62">
        <v>17</v>
      </c>
      <c r="R17" s="62">
        <v>18</v>
      </c>
      <c r="S17" s="62">
        <v>19</v>
      </c>
      <c r="T17" s="62">
        <v>20</v>
      </c>
      <c r="U17" s="62">
        <v>21</v>
      </c>
      <c r="V17" s="62">
        <v>22</v>
      </c>
      <c r="W17" s="62">
        <v>23</v>
      </c>
      <c r="X17" s="62">
        <v>24</v>
      </c>
      <c r="Y17" s="62">
        <v>25</v>
      </c>
      <c r="Z17" s="64">
        <v>26</v>
      </c>
    </row>
    <row r="18" spans="1:26" s="13" customFormat="1" ht="54" customHeight="1" x14ac:dyDescent="0.3">
      <c r="A18" s="73" t="s">
        <v>165</v>
      </c>
      <c r="B18" s="99" t="s">
        <v>166</v>
      </c>
      <c r="C18" s="74" t="s">
        <v>167</v>
      </c>
      <c r="D18" s="9"/>
      <c r="E18" s="10"/>
      <c r="F18" s="10"/>
      <c r="G18" s="102" t="s">
        <v>48</v>
      </c>
      <c r="H18" s="9"/>
      <c r="I18" s="11">
        <f>I19+I23+I33+I34+I35+I36+I37+I38+I39+I40+I41+I45</f>
        <v>465775</v>
      </c>
      <c r="J18" s="11">
        <f>J19+J23+J32+J45</f>
        <v>472789</v>
      </c>
      <c r="K18" s="11">
        <f>J18-I18</f>
        <v>7014</v>
      </c>
      <c r="L18" s="12"/>
      <c r="M18" s="109">
        <v>472789</v>
      </c>
      <c r="N18" s="11" t="s">
        <v>49</v>
      </c>
      <c r="O18" s="9" t="s">
        <v>49</v>
      </c>
      <c r="P18" s="9" t="s">
        <v>49</v>
      </c>
      <c r="Q18" s="99" t="s">
        <v>168</v>
      </c>
      <c r="R18" s="99" t="s">
        <v>169</v>
      </c>
      <c r="S18" s="125">
        <v>65.010000000000005</v>
      </c>
      <c r="T18" s="125">
        <v>69.86</v>
      </c>
      <c r="U18" s="120">
        <v>19.100000000000001</v>
      </c>
      <c r="V18" s="120">
        <v>19.100000000000001</v>
      </c>
      <c r="W18" s="123">
        <v>66</v>
      </c>
      <c r="X18" s="123">
        <v>46</v>
      </c>
      <c r="Y18" s="116"/>
      <c r="Z18" s="118" t="s">
        <v>170</v>
      </c>
    </row>
    <row r="19" spans="1:26" s="20" customFormat="1" ht="45.75" customHeight="1" x14ac:dyDescent="0.3">
      <c r="A19" s="14" t="s">
        <v>53</v>
      </c>
      <c r="B19" s="100"/>
      <c r="C19" s="75" t="s">
        <v>171</v>
      </c>
      <c r="D19" s="16"/>
      <c r="E19" s="17"/>
      <c r="F19" s="17"/>
      <c r="G19" s="103"/>
      <c r="H19" s="16"/>
      <c r="I19" s="18">
        <f>I20+I21+I22</f>
        <v>52546</v>
      </c>
      <c r="J19" s="18">
        <f>J20+J21+J22</f>
        <v>52546</v>
      </c>
      <c r="K19" s="18">
        <f>J19-I19</f>
        <v>0</v>
      </c>
      <c r="L19" s="19"/>
      <c r="M19" s="107"/>
      <c r="N19" s="16" t="s">
        <v>49</v>
      </c>
      <c r="O19" s="16" t="s">
        <v>49</v>
      </c>
      <c r="P19" s="16" t="s">
        <v>49</v>
      </c>
      <c r="Q19" s="100"/>
      <c r="R19" s="101"/>
      <c r="S19" s="126"/>
      <c r="T19" s="107"/>
      <c r="U19" s="121"/>
      <c r="V19" s="121"/>
      <c r="W19" s="124"/>
      <c r="X19" s="124"/>
      <c r="Y19" s="117"/>
      <c r="Z19" s="119"/>
    </row>
    <row r="20" spans="1:26" ht="48" x14ac:dyDescent="0.3">
      <c r="A20" s="21" t="s">
        <v>55</v>
      </c>
      <c r="B20" s="100"/>
      <c r="C20" s="76" t="s">
        <v>172</v>
      </c>
      <c r="D20" s="63" t="s">
        <v>57</v>
      </c>
      <c r="E20" s="23">
        <v>260</v>
      </c>
      <c r="F20" s="23">
        <v>260</v>
      </c>
      <c r="G20" s="103"/>
      <c r="H20" s="63"/>
      <c r="I20" s="24">
        <v>51939</v>
      </c>
      <c r="J20" s="25">
        <v>51939</v>
      </c>
      <c r="K20" s="24">
        <f>J20-I20</f>
        <v>0</v>
      </c>
      <c r="L20" s="63"/>
      <c r="M20" s="107"/>
      <c r="N20" s="120" t="s">
        <v>49</v>
      </c>
      <c r="O20" s="120" t="s">
        <v>49</v>
      </c>
      <c r="P20" s="120" t="s">
        <v>49</v>
      </c>
      <c r="Q20" s="100"/>
      <c r="R20" s="101"/>
      <c r="S20" s="126"/>
      <c r="T20" s="107"/>
      <c r="U20" s="121"/>
      <c r="V20" s="121"/>
      <c r="W20" s="124"/>
      <c r="X20" s="124"/>
      <c r="Y20" s="117"/>
      <c r="Z20" s="119"/>
    </row>
    <row r="21" spans="1:26" x14ac:dyDescent="0.3">
      <c r="A21" s="21" t="s">
        <v>58</v>
      </c>
      <c r="B21" s="100"/>
      <c r="C21" s="76" t="s">
        <v>173</v>
      </c>
      <c r="D21" s="63"/>
      <c r="E21" s="23"/>
      <c r="F21" s="23"/>
      <c r="G21" s="103"/>
      <c r="H21" s="63"/>
      <c r="I21" s="24">
        <v>117</v>
      </c>
      <c r="J21" s="24">
        <v>117</v>
      </c>
      <c r="K21" s="24">
        <f t="shared" ref="K21:K22" si="0">J21-I21</f>
        <v>0</v>
      </c>
      <c r="L21" s="26"/>
      <c r="M21" s="107"/>
      <c r="N21" s="121"/>
      <c r="O21" s="121"/>
      <c r="P21" s="121"/>
      <c r="Q21" s="100"/>
      <c r="R21" s="101"/>
      <c r="S21" s="126"/>
      <c r="T21" s="107"/>
      <c r="U21" s="121"/>
      <c r="V21" s="121"/>
      <c r="W21" s="124"/>
      <c r="X21" s="124"/>
      <c r="Y21" s="117"/>
      <c r="Z21" s="119"/>
    </row>
    <row r="22" spans="1:26" x14ac:dyDescent="0.3">
      <c r="A22" s="21" t="s">
        <v>60</v>
      </c>
      <c r="B22" s="100"/>
      <c r="C22" s="76" t="s">
        <v>174</v>
      </c>
      <c r="D22" s="63"/>
      <c r="E22" s="23"/>
      <c r="F22" s="23"/>
      <c r="G22" s="103"/>
      <c r="H22" s="63"/>
      <c r="I22" s="24">
        <v>490</v>
      </c>
      <c r="J22" s="24">
        <v>490</v>
      </c>
      <c r="K22" s="24">
        <f t="shared" si="0"/>
        <v>0</v>
      </c>
      <c r="L22" s="62"/>
      <c r="M22" s="107"/>
      <c r="N22" s="122"/>
      <c r="O22" s="122"/>
      <c r="P22" s="122"/>
      <c r="Q22" s="100"/>
      <c r="R22" s="101"/>
      <c r="S22" s="126"/>
      <c r="T22" s="107"/>
      <c r="U22" s="121"/>
      <c r="V22" s="121"/>
      <c r="W22" s="124"/>
      <c r="X22" s="124"/>
      <c r="Y22" s="117"/>
      <c r="Z22" s="119"/>
    </row>
    <row r="23" spans="1:26" x14ac:dyDescent="0.3">
      <c r="A23" s="14" t="s">
        <v>62</v>
      </c>
      <c r="B23" s="100"/>
      <c r="C23" s="27" t="s">
        <v>175</v>
      </c>
      <c r="D23" s="63"/>
      <c r="E23" s="23"/>
      <c r="F23" s="23"/>
      <c r="G23" s="103"/>
      <c r="H23" s="63"/>
      <c r="I23" s="18">
        <f>I24+I25+I26+I27+I28+I29+I30+I31</f>
        <v>349241</v>
      </c>
      <c r="J23" s="18">
        <f>J24+J25+J26+J27+J28+J29+J30+J31</f>
        <v>345444</v>
      </c>
      <c r="K23" s="18">
        <f>J23-I23</f>
        <v>-3797</v>
      </c>
      <c r="L23" s="62"/>
      <c r="M23" s="107"/>
      <c r="N23" s="16" t="s">
        <v>49</v>
      </c>
      <c r="O23" s="63" t="s">
        <v>49</v>
      </c>
      <c r="P23" s="63" t="s">
        <v>49</v>
      </c>
      <c r="Q23" s="100"/>
      <c r="R23" s="101"/>
      <c r="S23" s="126"/>
      <c r="T23" s="107"/>
      <c r="U23" s="121"/>
      <c r="V23" s="121"/>
      <c r="W23" s="124"/>
      <c r="X23" s="124"/>
      <c r="Y23" s="117"/>
      <c r="Z23" s="119"/>
    </row>
    <row r="24" spans="1:26" ht="24" x14ac:dyDescent="0.3">
      <c r="A24" s="21" t="s">
        <v>64</v>
      </c>
      <c r="B24" s="100"/>
      <c r="C24" s="22" t="s">
        <v>176</v>
      </c>
      <c r="D24" s="63"/>
      <c r="E24" s="23"/>
      <c r="F24" s="23"/>
      <c r="G24" s="103"/>
      <c r="H24" s="63"/>
      <c r="I24" s="24">
        <v>272343</v>
      </c>
      <c r="J24" s="24">
        <v>271775</v>
      </c>
      <c r="K24" s="24">
        <f>J24-I24</f>
        <v>-568</v>
      </c>
      <c r="L24" s="62" t="s">
        <v>177</v>
      </c>
      <c r="M24" s="107"/>
      <c r="N24" s="63" t="s">
        <v>49</v>
      </c>
      <c r="O24" s="63" t="s">
        <v>49</v>
      </c>
      <c r="P24" s="63" t="s">
        <v>49</v>
      </c>
      <c r="Q24" s="100"/>
      <c r="R24" s="101"/>
      <c r="S24" s="126"/>
      <c r="T24" s="107"/>
      <c r="U24" s="121"/>
      <c r="V24" s="121"/>
      <c r="W24" s="124"/>
      <c r="X24" s="124"/>
      <c r="Y24" s="117"/>
      <c r="Z24" s="119"/>
    </row>
    <row r="25" spans="1:26" ht="36" x14ac:dyDescent="0.3">
      <c r="A25" s="21" t="s">
        <v>67</v>
      </c>
      <c r="B25" s="101"/>
      <c r="C25" s="22" t="s">
        <v>178</v>
      </c>
      <c r="D25" s="63" t="s">
        <v>57</v>
      </c>
      <c r="E25" s="23">
        <v>2880</v>
      </c>
      <c r="F25" s="23">
        <v>2880</v>
      </c>
      <c r="G25" s="101"/>
      <c r="H25" s="63"/>
      <c r="I25" s="24">
        <v>16170</v>
      </c>
      <c r="J25" s="24">
        <v>16170</v>
      </c>
      <c r="K25" s="24">
        <f t="shared" ref="K25:K31" si="1">J25-I25</f>
        <v>0</v>
      </c>
      <c r="L25" s="106" t="s">
        <v>130</v>
      </c>
      <c r="M25" s="107"/>
      <c r="N25" s="63"/>
      <c r="O25" s="63"/>
      <c r="P25" s="63"/>
      <c r="Q25" s="101"/>
      <c r="R25" s="101"/>
      <c r="S25" s="70"/>
      <c r="T25" s="70"/>
      <c r="U25" s="70"/>
      <c r="V25" s="70"/>
      <c r="W25" s="70"/>
      <c r="X25" s="70"/>
      <c r="Y25" s="71"/>
      <c r="Z25" s="119"/>
    </row>
    <row r="26" spans="1:26" ht="36" x14ac:dyDescent="0.3">
      <c r="A26" s="21" t="s">
        <v>69</v>
      </c>
      <c r="B26" s="101"/>
      <c r="C26" s="22" t="s">
        <v>179</v>
      </c>
      <c r="D26" s="63" t="s">
        <v>57</v>
      </c>
      <c r="E26" s="23">
        <v>1584</v>
      </c>
      <c r="F26" s="23">
        <v>1584</v>
      </c>
      <c r="G26" s="101"/>
      <c r="H26" s="63"/>
      <c r="I26" s="24">
        <v>11310</v>
      </c>
      <c r="J26" s="24">
        <v>11310</v>
      </c>
      <c r="K26" s="24">
        <f t="shared" si="1"/>
        <v>0</v>
      </c>
      <c r="L26" s="107"/>
      <c r="M26" s="107"/>
      <c r="N26" s="63"/>
      <c r="O26" s="63"/>
      <c r="P26" s="63"/>
      <c r="Q26" s="101"/>
      <c r="R26" s="101"/>
      <c r="S26" s="70"/>
      <c r="T26" s="70"/>
      <c r="U26" s="70"/>
      <c r="V26" s="70"/>
      <c r="W26" s="70"/>
      <c r="X26" s="70"/>
      <c r="Y26" s="71"/>
      <c r="Z26" s="68"/>
    </row>
    <row r="27" spans="1:26" ht="36" x14ac:dyDescent="0.3">
      <c r="A27" s="21" t="s">
        <v>71</v>
      </c>
      <c r="B27" s="101"/>
      <c r="C27" s="22" t="s">
        <v>180</v>
      </c>
      <c r="D27" s="63" t="s">
        <v>57</v>
      </c>
      <c r="E27" s="23">
        <v>776</v>
      </c>
      <c r="F27" s="23">
        <v>776</v>
      </c>
      <c r="G27" s="101"/>
      <c r="H27" s="63"/>
      <c r="I27" s="24">
        <v>2400</v>
      </c>
      <c r="J27" s="24">
        <v>2400</v>
      </c>
      <c r="K27" s="24">
        <f t="shared" si="1"/>
        <v>0</v>
      </c>
      <c r="L27" s="107"/>
      <c r="M27" s="107"/>
      <c r="N27" s="63"/>
      <c r="O27" s="63"/>
      <c r="P27" s="63"/>
      <c r="Q27" s="101"/>
      <c r="R27" s="101"/>
      <c r="S27" s="70"/>
      <c r="T27" s="70"/>
      <c r="U27" s="70"/>
      <c r="V27" s="70"/>
      <c r="W27" s="70"/>
      <c r="X27" s="70"/>
      <c r="Y27" s="71"/>
      <c r="Z27" s="68"/>
    </row>
    <row r="28" spans="1:26" ht="36" x14ac:dyDescent="0.3">
      <c r="A28" s="21" t="s">
        <v>73</v>
      </c>
      <c r="B28" s="101"/>
      <c r="C28" s="22" t="s">
        <v>181</v>
      </c>
      <c r="D28" s="63" t="s">
        <v>57</v>
      </c>
      <c r="E28" s="23">
        <v>2930</v>
      </c>
      <c r="F28" s="23">
        <v>2930</v>
      </c>
      <c r="G28" s="101"/>
      <c r="H28" s="63"/>
      <c r="I28" s="24">
        <v>16920</v>
      </c>
      <c r="J28" s="24">
        <v>16920</v>
      </c>
      <c r="K28" s="24">
        <f t="shared" si="1"/>
        <v>0</v>
      </c>
      <c r="L28" s="107"/>
      <c r="M28" s="107"/>
      <c r="N28" s="63"/>
      <c r="O28" s="63"/>
      <c r="P28" s="63"/>
      <c r="Q28" s="101"/>
      <c r="R28" s="101"/>
      <c r="S28" s="70"/>
      <c r="T28" s="70"/>
      <c r="U28" s="70"/>
      <c r="V28" s="70"/>
      <c r="W28" s="70"/>
      <c r="X28" s="70"/>
      <c r="Y28" s="71"/>
      <c r="Z28" s="68"/>
    </row>
    <row r="29" spans="1:26" ht="36" x14ac:dyDescent="0.3">
      <c r="A29" s="21" t="s">
        <v>75</v>
      </c>
      <c r="B29" s="101"/>
      <c r="C29" s="22" t="s">
        <v>182</v>
      </c>
      <c r="D29" s="63" t="s">
        <v>57</v>
      </c>
      <c r="E29" s="23">
        <v>2927</v>
      </c>
      <c r="F29" s="23">
        <v>2927</v>
      </c>
      <c r="G29" s="101"/>
      <c r="H29" s="63"/>
      <c r="I29" s="24">
        <v>8905</v>
      </c>
      <c r="J29" s="24">
        <v>8905</v>
      </c>
      <c r="K29" s="24">
        <f t="shared" si="1"/>
        <v>0</v>
      </c>
      <c r="L29" s="108"/>
      <c r="M29" s="107"/>
      <c r="N29" s="63"/>
      <c r="O29" s="63"/>
      <c r="P29" s="63"/>
      <c r="Q29" s="101"/>
      <c r="R29" s="101"/>
      <c r="S29" s="70"/>
      <c r="T29" s="70"/>
      <c r="U29" s="70"/>
      <c r="V29" s="70"/>
      <c r="W29" s="70"/>
      <c r="X29" s="70"/>
      <c r="Y29" s="71"/>
      <c r="Z29" s="68"/>
    </row>
    <row r="30" spans="1:26" ht="48" x14ac:dyDescent="0.3">
      <c r="A30" s="21" t="s">
        <v>77</v>
      </c>
      <c r="B30" s="101"/>
      <c r="C30" s="22" t="s">
        <v>183</v>
      </c>
      <c r="D30" s="63" t="s">
        <v>57</v>
      </c>
      <c r="E30" s="23">
        <v>830</v>
      </c>
      <c r="F30" s="23">
        <v>830</v>
      </c>
      <c r="G30" s="101"/>
      <c r="H30" s="63"/>
      <c r="I30" s="24">
        <v>7196</v>
      </c>
      <c r="J30" s="24">
        <v>6090</v>
      </c>
      <c r="K30" s="24">
        <f t="shared" si="1"/>
        <v>-1106</v>
      </c>
      <c r="L30" s="106" t="s">
        <v>185</v>
      </c>
      <c r="M30" s="107"/>
      <c r="N30" s="63"/>
      <c r="O30" s="63"/>
      <c r="P30" s="63"/>
      <c r="Q30" s="66"/>
      <c r="R30" s="66"/>
      <c r="S30" s="70"/>
      <c r="T30" s="70"/>
      <c r="U30" s="70"/>
      <c r="V30" s="70"/>
      <c r="W30" s="70"/>
      <c r="X30" s="70"/>
      <c r="Y30" s="71"/>
      <c r="Z30" s="68"/>
    </row>
    <row r="31" spans="1:26" ht="36" x14ac:dyDescent="0.3">
      <c r="A31" s="21" t="s">
        <v>79</v>
      </c>
      <c r="B31" s="101"/>
      <c r="C31" s="22" t="s">
        <v>184</v>
      </c>
      <c r="D31" s="63" t="s">
        <v>57</v>
      </c>
      <c r="E31" s="23">
        <v>1640</v>
      </c>
      <c r="F31" s="23">
        <v>1640</v>
      </c>
      <c r="G31" s="101"/>
      <c r="H31" s="63"/>
      <c r="I31" s="24">
        <v>13997</v>
      </c>
      <c r="J31" s="24">
        <v>11874</v>
      </c>
      <c r="K31" s="24">
        <f t="shared" si="1"/>
        <v>-2123</v>
      </c>
      <c r="L31" s="108"/>
      <c r="M31" s="107"/>
      <c r="N31" s="63"/>
      <c r="O31" s="63"/>
      <c r="P31" s="63"/>
      <c r="Q31" s="66"/>
      <c r="R31" s="66"/>
      <c r="S31" s="70"/>
      <c r="T31" s="70"/>
      <c r="U31" s="70"/>
      <c r="V31" s="70"/>
      <c r="W31" s="70"/>
      <c r="X31" s="70"/>
      <c r="Y31" s="71"/>
      <c r="Z31" s="68"/>
    </row>
    <row r="32" spans="1:26" x14ac:dyDescent="0.3">
      <c r="A32" s="32" t="s">
        <v>82</v>
      </c>
      <c r="B32" s="101"/>
      <c r="C32" s="27" t="s">
        <v>186</v>
      </c>
      <c r="D32" s="63"/>
      <c r="E32" s="23"/>
      <c r="F32" s="23"/>
      <c r="G32" s="101"/>
      <c r="H32" s="63"/>
      <c r="I32" s="18">
        <v>54297</v>
      </c>
      <c r="J32" s="18">
        <v>61657</v>
      </c>
      <c r="K32" s="18">
        <f>J32-I32</f>
        <v>7360</v>
      </c>
      <c r="L32" s="62"/>
      <c r="M32" s="107"/>
      <c r="N32" s="63"/>
      <c r="O32" s="63"/>
      <c r="P32" s="63"/>
      <c r="Q32" s="66"/>
      <c r="R32" s="66"/>
      <c r="S32" s="70"/>
      <c r="T32" s="70"/>
      <c r="U32" s="70"/>
      <c r="V32" s="70"/>
      <c r="W32" s="70"/>
      <c r="X32" s="70"/>
      <c r="Y32" s="71"/>
      <c r="Z32" s="68"/>
    </row>
    <row r="33" spans="1:26" ht="48" x14ac:dyDescent="0.3">
      <c r="A33" s="21" t="s">
        <v>84</v>
      </c>
      <c r="B33" s="101"/>
      <c r="C33" s="22" t="s">
        <v>187</v>
      </c>
      <c r="D33" s="63"/>
      <c r="E33" s="23"/>
      <c r="F33" s="23"/>
      <c r="G33" s="101"/>
      <c r="H33" s="63"/>
      <c r="I33" s="24">
        <v>4500</v>
      </c>
      <c r="J33" s="24">
        <v>5000</v>
      </c>
      <c r="K33" s="24">
        <f t="shared" ref="K33:K51" si="2">J33-I33</f>
        <v>500</v>
      </c>
      <c r="L33" s="62" t="s">
        <v>188</v>
      </c>
      <c r="M33" s="82"/>
      <c r="N33" s="63"/>
      <c r="O33" s="63"/>
      <c r="P33" s="63"/>
      <c r="Q33" s="66"/>
      <c r="R33" s="66"/>
      <c r="S33" s="70"/>
      <c r="T33" s="70"/>
      <c r="U33" s="70"/>
      <c r="V33" s="70"/>
      <c r="W33" s="70"/>
      <c r="X33" s="70"/>
      <c r="Y33" s="71"/>
      <c r="Z33" s="68"/>
    </row>
    <row r="34" spans="1:26" ht="60" x14ac:dyDescent="0.3">
      <c r="A34" s="21" t="s">
        <v>87</v>
      </c>
      <c r="B34" s="101"/>
      <c r="C34" s="22" t="s">
        <v>189</v>
      </c>
      <c r="D34" s="63"/>
      <c r="E34" s="23"/>
      <c r="F34" s="23"/>
      <c r="G34" s="101"/>
      <c r="H34" s="63"/>
      <c r="I34" s="24">
        <v>4000</v>
      </c>
      <c r="J34" s="24">
        <v>5000</v>
      </c>
      <c r="K34" s="24">
        <f t="shared" si="2"/>
        <v>1000</v>
      </c>
      <c r="L34" s="62" t="s">
        <v>188</v>
      </c>
      <c r="M34" s="82"/>
      <c r="N34" s="63"/>
      <c r="O34" s="63"/>
      <c r="P34" s="63"/>
      <c r="Q34" s="66"/>
      <c r="R34" s="66"/>
      <c r="S34" s="70"/>
      <c r="T34" s="70"/>
      <c r="U34" s="70"/>
      <c r="V34" s="70"/>
      <c r="W34" s="70"/>
      <c r="X34" s="70"/>
      <c r="Y34" s="71"/>
      <c r="Z34" s="68"/>
    </row>
    <row r="35" spans="1:26" ht="60" x14ac:dyDescent="0.3">
      <c r="A35" s="21" t="s">
        <v>89</v>
      </c>
      <c r="B35" s="101"/>
      <c r="C35" s="22" t="s">
        <v>190</v>
      </c>
      <c r="D35" s="63"/>
      <c r="E35" s="23"/>
      <c r="F35" s="23"/>
      <c r="G35" s="101"/>
      <c r="H35" s="63"/>
      <c r="I35" s="24">
        <v>4500</v>
      </c>
      <c r="J35" s="24">
        <v>5000</v>
      </c>
      <c r="K35" s="24">
        <f t="shared" si="2"/>
        <v>500</v>
      </c>
      <c r="L35" s="62" t="s">
        <v>188</v>
      </c>
      <c r="M35" s="82"/>
      <c r="N35" s="63"/>
      <c r="O35" s="63"/>
      <c r="P35" s="63"/>
      <c r="Q35" s="66"/>
      <c r="R35" s="66"/>
      <c r="S35" s="70"/>
      <c r="T35" s="70"/>
      <c r="U35" s="70"/>
      <c r="V35" s="70"/>
      <c r="W35" s="70"/>
      <c r="X35" s="70"/>
      <c r="Y35" s="71"/>
      <c r="Z35" s="68"/>
    </row>
    <row r="36" spans="1:26" ht="36" x14ac:dyDescent="0.3">
      <c r="A36" s="33" t="s">
        <v>91</v>
      </c>
      <c r="B36" s="101"/>
      <c r="C36" s="22" t="s">
        <v>191</v>
      </c>
      <c r="D36" s="63"/>
      <c r="E36" s="23"/>
      <c r="F36" s="23"/>
      <c r="G36" s="101"/>
      <c r="H36" s="63"/>
      <c r="I36" s="24">
        <v>4500</v>
      </c>
      <c r="J36" s="24">
        <v>5000</v>
      </c>
      <c r="K36" s="24">
        <f t="shared" si="2"/>
        <v>500</v>
      </c>
      <c r="L36" s="62" t="s">
        <v>188</v>
      </c>
      <c r="M36" s="82"/>
      <c r="N36" s="63"/>
      <c r="O36" s="63"/>
      <c r="P36" s="63"/>
      <c r="Q36" s="66"/>
      <c r="R36" s="66"/>
      <c r="S36" s="70"/>
      <c r="T36" s="70"/>
      <c r="U36" s="70"/>
      <c r="V36" s="70"/>
      <c r="W36" s="70"/>
      <c r="X36" s="70"/>
      <c r="Y36" s="71"/>
      <c r="Z36" s="68"/>
    </row>
    <row r="37" spans="1:26" ht="60" x14ac:dyDescent="0.3">
      <c r="A37" s="21" t="s">
        <v>93</v>
      </c>
      <c r="B37" s="101"/>
      <c r="C37" s="22" t="s">
        <v>192</v>
      </c>
      <c r="D37" s="63"/>
      <c r="E37" s="23"/>
      <c r="F37" s="23"/>
      <c r="G37" s="101"/>
      <c r="H37" s="63"/>
      <c r="I37" s="24">
        <v>3780</v>
      </c>
      <c r="J37" s="24">
        <v>3780</v>
      </c>
      <c r="K37" s="24">
        <f t="shared" si="2"/>
        <v>0</v>
      </c>
      <c r="L37" s="62"/>
      <c r="M37" s="82"/>
      <c r="N37" s="63"/>
      <c r="O37" s="63"/>
      <c r="P37" s="63"/>
      <c r="Q37" s="66"/>
      <c r="R37" s="66"/>
      <c r="S37" s="70"/>
      <c r="T37" s="70"/>
      <c r="U37" s="70"/>
      <c r="V37" s="70"/>
      <c r="W37" s="70"/>
      <c r="X37" s="70"/>
      <c r="Y37" s="71"/>
      <c r="Z37" s="68"/>
    </row>
    <row r="38" spans="1:26" ht="36" x14ac:dyDescent="0.3">
      <c r="A38" s="34" t="s">
        <v>95</v>
      </c>
      <c r="B38" s="101"/>
      <c r="C38" s="22" t="s">
        <v>193</v>
      </c>
      <c r="D38" s="63"/>
      <c r="E38" s="23"/>
      <c r="F38" s="23"/>
      <c r="G38" s="101"/>
      <c r="H38" s="63"/>
      <c r="I38" s="24">
        <v>3600</v>
      </c>
      <c r="J38" s="24">
        <v>3600</v>
      </c>
      <c r="K38" s="24">
        <f t="shared" si="2"/>
        <v>0</v>
      </c>
      <c r="L38" s="62"/>
      <c r="M38" s="82"/>
      <c r="N38" s="63"/>
      <c r="O38" s="63"/>
      <c r="P38" s="63"/>
      <c r="Q38" s="66"/>
      <c r="R38" s="66"/>
      <c r="S38" s="70"/>
      <c r="T38" s="70"/>
      <c r="U38" s="70"/>
      <c r="V38" s="70"/>
      <c r="W38" s="70"/>
      <c r="X38" s="70"/>
      <c r="Y38" s="71"/>
      <c r="Z38" s="68"/>
    </row>
    <row r="39" spans="1:26" ht="48" x14ac:dyDescent="0.3">
      <c r="A39" s="21" t="s">
        <v>97</v>
      </c>
      <c r="B39" s="101"/>
      <c r="C39" s="22" t="s">
        <v>194</v>
      </c>
      <c r="D39" s="63"/>
      <c r="E39" s="23"/>
      <c r="F39" s="23"/>
      <c r="G39" s="101"/>
      <c r="H39" s="63"/>
      <c r="I39" s="24">
        <v>1473</v>
      </c>
      <c r="J39" s="24">
        <v>1473</v>
      </c>
      <c r="K39" s="24">
        <f t="shared" si="2"/>
        <v>0</v>
      </c>
      <c r="L39" s="62"/>
      <c r="M39" s="82"/>
      <c r="N39" s="63"/>
      <c r="O39" s="63"/>
      <c r="P39" s="63"/>
      <c r="Q39" s="66"/>
      <c r="R39" s="66"/>
      <c r="S39" s="70"/>
      <c r="T39" s="70"/>
      <c r="U39" s="70"/>
      <c r="V39" s="70"/>
      <c r="W39" s="70"/>
      <c r="X39" s="70"/>
      <c r="Y39" s="71"/>
      <c r="Z39" s="68"/>
    </row>
    <row r="40" spans="1:26" ht="60" x14ac:dyDescent="0.3">
      <c r="A40" s="21" t="s">
        <v>99</v>
      </c>
      <c r="B40" s="101"/>
      <c r="C40" s="22" t="s">
        <v>195</v>
      </c>
      <c r="D40" s="63"/>
      <c r="E40" s="23"/>
      <c r="F40" s="23"/>
      <c r="G40" s="101"/>
      <c r="H40" s="63"/>
      <c r="I40" s="24">
        <v>4887</v>
      </c>
      <c r="J40" s="24">
        <v>9803</v>
      </c>
      <c r="K40" s="24">
        <f t="shared" si="2"/>
        <v>4916</v>
      </c>
      <c r="L40" s="62" t="s">
        <v>177</v>
      </c>
      <c r="M40" s="82"/>
      <c r="N40" s="63"/>
      <c r="O40" s="63"/>
      <c r="P40" s="63"/>
      <c r="Q40" s="66"/>
      <c r="R40" s="66"/>
      <c r="S40" s="70"/>
      <c r="T40" s="70"/>
      <c r="U40" s="70"/>
      <c r="V40" s="70"/>
      <c r="W40" s="70"/>
      <c r="X40" s="70"/>
      <c r="Y40" s="71"/>
      <c r="Z40" s="68"/>
    </row>
    <row r="41" spans="1:26" ht="48" x14ac:dyDescent="0.3">
      <c r="A41" s="21" t="s">
        <v>101</v>
      </c>
      <c r="B41" s="101"/>
      <c r="C41" s="75" t="s">
        <v>196</v>
      </c>
      <c r="D41" s="63"/>
      <c r="E41" s="23"/>
      <c r="F41" s="23"/>
      <c r="G41" s="101"/>
      <c r="H41" s="63"/>
      <c r="I41" s="18">
        <f>I42+I43+I44</f>
        <v>23057</v>
      </c>
      <c r="J41" s="18">
        <f>J42+J43+J44</f>
        <v>23001</v>
      </c>
      <c r="K41" s="18">
        <f t="shared" si="2"/>
        <v>-56</v>
      </c>
      <c r="L41" s="62" t="s">
        <v>185</v>
      </c>
      <c r="M41" s="82"/>
      <c r="N41" s="63"/>
      <c r="O41" s="63"/>
      <c r="P41" s="63"/>
      <c r="Q41" s="66"/>
      <c r="R41" s="66"/>
      <c r="S41" s="70"/>
      <c r="T41" s="70"/>
      <c r="U41" s="70"/>
      <c r="V41" s="70"/>
      <c r="W41" s="70"/>
      <c r="X41" s="70"/>
      <c r="Y41" s="71"/>
      <c r="Z41" s="68"/>
    </row>
    <row r="42" spans="1:26" ht="72" x14ac:dyDescent="0.3">
      <c r="A42" s="21" t="s">
        <v>103</v>
      </c>
      <c r="B42" s="101"/>
      <c r="C42" s="22" t="s">
        <v>197</v>
      </c>
      <c r="D42" s="63"/>
      <c r="E42" s="23"/>
      <c r="F42" s="23"/>
      <c r="G42" s="101"/>
      <c r="H42" s="63"/>
      <c r="I42" s="24">
        <v>6406</v>
      </c>
      <c r="J42" s="24">
        <v>6392</v>
      </c>
      <c r="K42" s="24">
        <f t="shared" si="2"/>
        <v>-14</v>
      </c>
      <c r="L42" s="62"/>
      <c r="M42" s="82"/>
      <c r="N42" s="63"/>
      <c r="O42" s="63"/>
      <c r="P42" s="63"/>
      <c r="Q42" s="66"/>
      <c r="R42" s="66"/>
      <c r="S42" s="70"/>
      <c r="T42" s="70"/>
      <c r="U42" s="70"/>
      <c r="V42" s="70"/>
      <c r="W42" s="70"/>
      <c r="X42" s="70"/>
      <c r="Y42" s="71"/>
      <c r="Z42" s="68"/>
    </row>
    <row r="43" spans="1:26" ht="60" x14ac:dyDescent="0.3">
      <c r="A43" s="34" t="s">
        <v>105</v>
      </c>
      <c r="B43" s="101"/>
      <c r="C43" s="22" t="s">
        <v>198</v>
      </c>
      <c r="D43" s="63"/>
      <c r="E43" s="23"/>
      <c r="F43" s="23"/>
      <c r="G43" s="101"/>
      <c r="H43" s="63"/>
      <c r="I43" s="24">
        <v>12321</v>
      </c>
      <c r="J43" s="24">
        <v>12288</v>
      </c>
      <c r="K43" s="24">
        <f t="shared" si="2"/>
        <v>-33</v>
      </c>
      <c r="L43" s="62"/>
      <c r="M43" s="82"/>
      <c r="N43" s="63"/>
      <c r="O43" s="63"/>
      <c r="P43" s="63"/>
      <c r="Q43" s="66"/>
      <c r="R43" s="66"/>
      <c r="S43" s="70"/>
      <c r="T43" s="70"/>
      <c r="U43" s="70"/>
      <c r="V43" s="70"/>
      <c r="W43" s="70"/>
      <c r="X43" s="70"/>
      <c r="Y43" s="71"/>
      <c r="Z43" s="68"/>
    </row>
    <row r="44" spans="1:26" ht="72" x14ac:dyDescent="0.3">
      <c r="A44" s="21" t="s">
        <v>107</v>
      </c>
      <c r="B44" s="101"/>
      <c r="C44" s="22" t="s">
        <v>199</v>
      </c>
      <c r="D44" s="63"/>
      <c r="E44" s="23"/>
      <c r="F44" s="23"/>
      <c r="G44" s="101"/>
      <c r="H44" s="63"/>
      <c r="I44" s="24">
        <v>4330</v>
      </c>
      <c r="J44" s="24">
        <v>4321</v>
      </c>
      <c r="K44" s="24">
        <f t="shared" si="2"/>
        <v>-9</v>
      </c>
      <c r="L44" s="62"/>
      <c r="M44" s="82"/>
      <c r="N44" s="63"/>
      <c r="O44" s="63"/>
      <c r="P44" s="63"/>
      <c r="Q44" s="66"/>
      <c r="R44" s="66"/>
      <c r="S44" s="70"/>
      <c r="T44" s="70"/>
      <c r="U44" s="70"/>
      <c r="V44" s="70"/>
      <c r="W44" s="70"/>
      <c r="X44" s="70"/>
      <c r="Y44" s="71"/>
      <c r="Z44" s="68"/>
    </row>
    <row r="45" spans="1:26" ht="149.25" customHeight="1" x14ac:dyDescent="0.3">
      <c r="A45" s="21" t="s">
        <v>109</v>
      </c>
      <c r="B45" s="101"/>
      <c r="C45" s="27" t="s">
        <v>200</v>
      </c>
      <c r="D45" s="35" t="s">
        <v>111</v>
      </c>
      <c r="E45" s="36">
        <v>8</v>
      </c>
      <c r="F45" s="36">
        <v>8</v>
      </c>
      <c r="G45" s="101"/>
      <c r="H45" s="63"/>
      <c r="I45" s="18">
        <v>9691</v>
      </c>
      <c r="J45" s="18">
        <v>13142</v>
      </c>
      <c r="K45" s="18">
        <f t="shared" si="2"/>
        <v>3451</v>
      </c>
      <c r="L45" s="37" t="s">
        <v>201</v>
      </c>
      <c r="M45" s="82"/>
      <c r="N45" s="63"/>
      <c r="O45" s="63"/>
      <c r="P45" s="63"/>
      <c r="Q45" s="66"/>
      <c r="R45" s="66"/>
      <c r="S45" s="70"/>
      <c r="T45" s="70"/>
      <c r="U45" s="70"/>
      <c r="V45" s="70"/>
      <c r="W45" s="70"/>
      <c r="X45" s="70"/>
      <c r="Y45" s="71"/>
      <c r="Z45" s="68"/>
    </row>
    <row r="46" spans="1:26" ht="40.5" customHeight="1" x14ac:dyDescent="0.3">
      <c r="A46" s="7" t="s">
        <v>113</v>
      </c>
      <c r="B46" s="100"/>
      <c r="C46" s="74" t="s">
        <v>167</v>
      </c>
      <c r="D46" s="38"/>
      <c r="E46" s="38"/>
      <c r="F46" s="38"/>
      <c r="G46" s="103"/>
      <c r="H46" s="63"/>
      <c r="I46" s="11">
        <v>19049</v>
      </c>
      <c r="J46" s="11">
        <v>19049</v>
      </c>
      <c r="K46" s="24">
        <f t="shared" si="2"/>
        <v>0</v>
      </c>
      <c r="L46" s="62"/>
      <c r="M46" s="24" t="s">
        <v>49</v>
      </c>
      <c r="N46" s="11">
        <f>SUM(N47)</f>
        <v>0</v>
      </c>
      <c r="O46" s="11">
        <v>19049</v>
      </c>
      <c r="P46" s="63">
        <v>0</v>
      </c>
      <c r="Q46" s="100"/>
      <c r="R46" s="66"/>
      <c r="S46" s="126"/>
      <c r="T46" s="70"/>
      <c r="U46" s="126"/>
      <c r="V46" s="126"/>
      <c r="W46" s="70"/>
      <c r="X46" s="126"/>
      <c r="Y46" s="117"/>
      <c r="Z46" s="119"/>
    </row>
    <row r="47" spans="1:26" ht="152.25" customHeight="1" x14ac:dyDescent="0.3">
      <c r="A47" s="21" t="s">
        <v>114</v>
      </c>
      <c r="B47" s="100"/>
      <c r="C47" s="75" t="s">
        <v>171</v>
      </c>
      <c r="D47" s="16"/>
      <c r="E47" s="17"/>
      <c r="F47" s="17"/>
      <c r="G47" s="103"/>
      <c r="H47" s="63"/>
      <c r="I47" s="18">
        <v>19049</v>
      </c>
      <c r="J47" s="18">
        <v>19049</v>
      </c>
      <c r="K47" s="18">
        <f t="shared" si="2"/>
        <v>0</v>
      </c>
      <c r="L47" s="62" t="s">
        <v>202</v>
      </c>
      <c r="M47" s="24" t="s">
        <v>49</v>
      </c>
      <c r="N47" s="18"/>
      <c r="O47" s="18"/>
      <c r="P47" s="63" t="s">
        <v>49</v>
      </c>
      <c r="Q47" s="100"/>
      <c r="R47" s="66"/>
      <c r="S47" s="126"/>
      <c r="T47" s="70"/>
      <c r="U47" s="126"/>
      <c r="V47" s="126"/>
      <c r="W47" s="70"/>
      <c r="X47" s="126"/>
      <c r="Y47" s="117"/>
      <c r="Z47" s="119"/>
    </row>
    <row r="48" spans="1:26" ht="168.6" x14ac:dyDescent="0.3">
      <c r="A48" s="21" t="s">
        <v>116</v>
      </c>
      <c r="B48" s="100"/>
      <c r="C48" s="77" t="s">
        <v>203</v>
      </c>
      <c r="D48" s="63"/>
      <c r="E48" s="23"/>
      <c r="F48" s="23"/>
      <c r="G48" s="67"/>
      <c r="H48" s="63"/>
      <c r="I48" s="24">
        <v>19049</v>
      </c>
      <c r="J48" s="24">
        <v>19049</v>
      </c>
      <c r="K48" s="24">
        <f t="shared" si="2"/>
        <v>0</v>
      </c>
      <c r="L48" s="78"/>
      <c r="M48" s="79" t="s">
        <v>49</v>
      </c>
      <c r="N48" s="79"/>
      <c r="O48" s="79"/>
      <c r="P48" s="69" t="s">
        <v>49</v>
      </c>
      <c r="Q48" s="100"/>
      <c r="R48" s="66"/>
      <c r="S48" s="126"/>
      <c r="T48" s="70"/>
      <c r="U48" s="126"/>
      <c r="V48" s="126"/>
      <c r="W48" s="70"/>
      <c r="X48" s="126"/>
      <c r="Y48" s="117"/>
      <c r="Z48" s="119"/>
    </row>
    <row r="49" spans="1:26" s="13" customFormat="1" ht="144.75" customHeight="1" x14ac:dyDescent="0.3">
      <c r="A49" s="7" t="s">
        <v>118</v>
      </c>
      <c r="B49" s="100"/>
      <c r="C49" s="74" t="s">
        <v>167</v>
      </c>
      <c r="D49" s="38"/>
      <c r="E49" s="38"/>
      <c r="F49" s="38"/>
      <c r="G49" s="103"/>
      <c r="H49" s="63"/>
      <c r="I49" s="11">
        <v>19049</v>
      </c>
      <c r="J49" s="11">
        <v>19049</v>
      </c>
      <c r="K49" s="11">
        <f t="shared" si="2"/>
        <v>0</v>
      </c>
      <c r="L49" s="62" t="s">
        <v>130</v>
      </c>
      <c r="M49" s="63" t="s">
        <v>49</v>
      </c>
      <c r="N49" s="9">
        <f>SUM(N50)</f>
        <v>0</v>
      </c>
      <c r="O49" s="11" t="s">
        <v>49</v>
      </c>
      <c r="P49" s="11">
        <v>19049</v>
      </c>
      <c r="Q49" s="45"/>
      <c r="R49" s="45"/>
      <c r="S49" s="126"/>
      <c r="T49" s="70"/>
      <c r="U49" s="126"/>
      <c r="V49" s="126"/>
      <c r="W49" s="70"/>
      <c r="X49" s="126"/>
      <c r="Y49" s="117"/>
      <c r="Z49" s="119"/>
    </row>
    <row r="50" spans="1:26" s="48" customFormat="1" ht="36" x14ac:dyDescent="0.3">
      <c r="A50" s="46" t="s">
        <v>119</v>
      </c>
      <c r="B50" s="100"/>
      <c r="C50" s="75" t="s">
        <v>171</v>
      </c>
      <c r="D50" s="16" t="s">
        <v>57</v>
      </c>
      <c r="E50" s="17">
        <f>SUM(E51:E51)</f>
        <v>710</v>
      </c>
      <c r="F50" s="17">
        <f>SUM(F51:F51)</f>
        <v>0</v>
      </c>
      <c r="G50" s="103"/>
      <c r="H50" s="63"/>
      <c r="I50" s="18">
        <v>19049</v>
      </c>
      <c r="J50" s="18">
        <v>19049</v>
      </c>
      <c r="K50" s="18">
        <f t="shared" si="2"/>
        <v>0</v>
      </c>
      <c r="L50" s="47"/>
      <c r="M50" s="63" t="s">
        <v>49</v>
      </c>
      <c r="N50" s="16"/>
      <c r="O50" s="18" t="s">
        <v>49</v>
      </c>
      <c r="P50" s="18"/>
      <c r="Q50" s="45"/>
      <c r="R50" s="45"/>
      <c r="S50" s="126"/>
      <c r="T50" s="70"/>
      <c r="U50" s="126"/>
      <c r="V50" s="126"/>
      <c r="W50" s="70"/>
      <c r="X50" s="126"/>
      <c r="Y50" s="117"/>
      <c r="Z50" s="119"/>
    </row>
    <row r="51" spans="1:26" ht="184.5" customHeight="1" x14ac:dyDescent="0.3">
      <c r="A51" s="21" t="s">
        <v>120</v>
      </c>
      <c r="B51" s="100"/>
      <c r="C51" s="80" t="s">
        <v>204</v>
      </c>
      <c r="D51" s="63" t="s">
        <v>57</v>
      </c>
      <c r="E51" s="23">
        <v>710</v>
      </c>
      <c r="F51" s="23">
        <v>0</v>
      </c>
      <c r="G51" s="103"/>
      <c r="H51" s="63"/>
      <c r="I51" s="24">
        <v>19049</v>
      </c>
      <c r="J51" s="24">
        <v>19049</v>
      </c>
      <c r="K51" s="24">
        <f t="shared" si="2"/>
        <v>0</v>
      </c>
      <c r="L51" s="47"/>
      <c r="M51" s="69" t="s">
        <v>49</v>
      </c>
      <c r="N51" s="69"/>
      <c r="O51" s="81"/>
      <c r="P51" s="79"/>
      <c r="Q51" s="45"/>
      <c r="R51" s="45"/>
      <c r="S51" s="126"/>
      <c r="T51" s="70"/>
      <c r="U51" s="126"/>
      <c r="V51" s="126"/>
      <c r="W51" s="70"/>
      <c r="X51" s="126"/>
      <c r="Y51" s="117"/>
      <c r="Z51" s="119"/>
    </row>
    <row r="52" spans="1:26" x14ac:dyDescent="0.3">
      <c r="A52" s="63"/>
      <c r="B52" s="63"/>
      <c r="C52" s="50" t="s">
        <v>205</v>
      </c>
      <c r="D52" s="9"/>
      <c r="E52" s="9"/>
      <c r="F52" s="9"/>
      <c r="G52" s="9"/>
      <c r="H52" s="9"/>
      <c r="I52" s="11">
        <f>I18+I46+I50</f>
        <v>503873</v>
      </c>
      <c r="J52" s="11">
        <f>J18+J46+J50</f>
        <v>510887</v>
      </c>
      <c r="K52" s="11">
        <f>SUM(K49,K46,K18)</f>
        <v>7014</v>
      </c>
      <c r="L52" s="65"/>
      <c r="M52" s="11">
        <v>472789</v>
      </c>
      <c r="N52" s="11">
        <f>SUM(N18,N46,N49)</f>
        <v>0</v>
      </c>
      <c r="O52" s="11">
        <v>0</v>
      </c>
      <c r="P52" s="11">
        <v>0</v>
      </c>
      <c r="Q52" s="9"/>
      <c r="R52" s="9"/>
      <c r="S52" s="65"/>
      <c r="T52" s="65"/>
      <c r="U52" s="65"/>
      <c r="V52" s="65"/>
      <c r="W52" s="65"/>
      <c r="X52" s="65"/>
      <c r="Y52" s="65"/>
      <c r="Z52" s="52"/>
    </row>
    <row r="53" spans="1:26" ht="13.5" customHeight="1" x14ac:dyDescent="0.3">
      <c r="A53" s="129" t="s">
        <v>122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53"/>
      <c r="P53" s="53"/>
      <c r="Q53" s="53"/>
      <c r="R53" s="53"/>
      <c r="S53" s="54"/>
      <c r="T53" s="54"/>
      <c r="U53" s="54"/>
      <c r="V53" s="54"/>
      <c r="W53" s="54"/>
      <c r="X53" s="54"/>
      <c r="Y53" s="54"/>
      <c r="Z53" s="54"/>
    </row>
    <row r="54" spans="1:26" s="54" customFormat="1" ht="12" x14ac:dyDescent="0.25">
      <c r="A54" s="128" t="s">
        <v>208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1:26" s="1" customFormat="1" ht="27.75" customHeight="1" x14ac:dyDescent="0.3">
      <c r="A55" s="131" t="s">
        <v>206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1:26" s="83" customFormat="1" ht="15" customHeight="1" x14ac:dyDescent="0.3">
      <c r="A56" s="131" t="s">
        <v>209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s="83" customFormat="1" ht="15" customHeight="1" x14ac:dyDescent="0.3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ht="15.6" x14ac:dyDescent="0.3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56"/>
    </row>
    <row r="59" spans="1:26" ht="15.6" x14ac:dyDescent="0.3">
      <c r="A59" s="57"/>
      <c r="B59" s="57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</sheetData>
  <mergeCells count="76">
    <mergeCell ref="A56:Z56"/>
    <mergeCell ref="U6:Z6"/>
    <mergeCell ref="A54:S54"/>
    <mergeCell ref="U1:Z1"/>
    <mergeCell ref="U2:Z2"/>
    <mergeCell ref="U3:Z3"/>
    <mergeCell ref="U4:Z4"/>
    <mergeCell ref="U5:Z5"/>
    <mergeCell ref="A13:A16"/>
    <mergeCell ref="B13:G13"/>
    <mergeCell ref="H13:H16"/>
    <mergeCell ref="I13:L13"/>
    <mergeCell ref="M13:P13"/>
    <mergeCell ref="U8:Z8"/>
    <mergeCell ref="A9:Z9"/>
    <mergeCell ref="A10:Z10"/>
    <mergeCell ref="A11:Z11"/>
    <mergeCell ref="A12:Z12"/>
    <mergeCell ref="Q13:X13"/>
    <mergeCell ref="Y13:Y16"/>
    <mergeCell ref="Z13:Z16"/>
    <mergeCell ref="B14:B16"/>
    <mergeCell ref="C14:C16"/>
    <mergeCell ref="D14:D16"/>
    <mergeCell ref="E14:F15"/>
    <mergeCell ref="G14:G16"/>
    <mergeCell ref="I14:I16"/>
    <mergeCell ref="J14:J16"/>
    <mergeCell ref="K14:K16"/>
    <mergeCell ref="L14:L16"/>
    <mergeCell ref="M14:N14"/>
    <mergeCell ref="O14:O16"/>
    <mergeCell ref="B18:B45"/>
    <mergeCell ref="G18:G45"/>
    <mergeCell ref="Q18:Q29"/>
    <mergeCell ref="R18:R29"/>
    <mergeCell ref="L30:L31"/>
    <mergeCell ref="M18:M32"/>
    <mergeCell ref="N20:N22"/>
    <mergeCell ref="O20:O22"/>
    <mergeCell ref="P20:P22"/>
    <mergeCell ref="L25:L29"/>
    <mergeCell ref="S14:T15"/>
    <mergeCell ref="U14:V15"/>
    <mergeCell ref="W14:X15"/>
    <mergeCell ref="M15:M16"/>
    <mergeCell ref="N15:N16"/>
    <mergeCell ref="Q14:R15"/>
    <mergeCell ref="P14:P16"/>
    <mergeCell ref="S18:S24"/>
    <mergeCell ref="S46:S48"/>
    <mergeCell ref="U46:U48"/>
    <mergeCell ref="V46:V48"/>
    <mergeCell ref="Y18:Y24"/>
    <mergeCell ref="Z18:Z25"/>
    <mergeCell ref="T18:T24"/>
    <mergeCell ref="U18:U24"/>
    <mergeCell ref="V18:V24"/>
    <mergeCell ref="W18:W24"/>
    <mergeCell ref="X18:X24"/>
    <mergeCell ref="Z49:Z51"/>
    <mergeCell ref="A53:N53"/>
    <mergeCell ref="A55:Z55"/>
    <mergeCell ref="X46:X48"/>
    <mergeCell ref="Y46:Y48"/>
    <mergeCell ref="Z46:Z48"/>
    <mergeCell ref="B49:B51"/>
    <mergeCell ref="G49:G51"/>
    <mergeCell ref="S49:S51"/>
    <mergeCell ref="U49:U51"/>
    <mergeCell ref="V49:V51"/>
    <mergeCell ref="X49:X51"/>
    <mergeCell ref="Y49:Y51"/>
    <mergeCell ref="B46:B48"/>
    <mergeCell ref="G46:G47"/>
    <mergeCell ref="Q46:Q48"/>
  </mergeCells>
  <pageMargins left="0" right="0" top="0.15748031496062992" bottom="0.15748031496062992" header="0.31496062992125984" footer="0.31496062992125984"/>
  <pageSetup paperSize="8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2019-05-23T05:50:30Z</dcterms:modified>
</cp:coreProperties>
</file>